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chatzis\OneDrive - Ministry of Digital Governance\Desktop\ΥΠΗΡΕΣΙΑ\Διακηρύξεις\Φάρμακα\Φάρμακα 2024\Διαγωνισμός λοιπών Υπηρεσιών\για Προμηθειών\"/>
    </mc:Choice>
  </mc:AlternateContent>
  <xr:revisionPtr revIDLastSave="0" documentId="8_{CA142148-1834-4A51-8D69-2FFADCA443A6}" xr6:coauthVersionLast="47" xr6:coauthVersionMax="47" xr10:uidLastSave="{00000000-0000-0000-0000-000000000000}"/>
  <bookViews>
    <workbookView xWindow="-120" yWindow="-120" windowWidth="19440" windowHeight="13290" tabRatio="500" xr2:uid="{00000000-000D-0000-FFFF-FFFF00000000}"/>
  </bookViews>
  <sheets>
    <sheet name="Φάρμακα και Φαρμακευτικό Υλικό" sheetId="3" r:id="rId1"/>
  </sheets>
  <definedNames>
    <definedName name="_xlnm.Print_Area" localSheetId="0">'Φάρμακα και Φαρμακευτικό Υλικό'!$A$8:$G$103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6" i="3" l="1"/>
  <c r="C143" i="3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I100" i="3"/>
  <c r="C12" i="3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I187" i="3" l="1"/>
  <c r="I188" i="3" s="1"/>
  <c r="I11" i="3"/>
  <c r="I12" i="3"/>
  <c r="I13" i="3"/>
  <c r="I134" i="3" l="1"/>
  <c r="I130" i="3"/>
  <c r="I126" i="3"/>
  <c r="I122" i="3"/>
  <c r="I118" i="3"/>
  <c r="I114" i="3"/>
  <c r="I110" i="3"/>
  <c r="I97" i="3"/>
  <c r="I93" i="3"/>
  <c r="I89" i="3"/>
  <c r="I85" i="3"/>
  <c r="I81" i="3"/>
  <c r="I77" i="3"/>
  <c r="I73" i="3"/>
  <c r="I69" i="3"/>
  <c r="I65" i="3"/>
  <c r="I61" i="3"/>
  <c r="I57" i="3"/>
  <c r="I53" i="3"/>
  <c r="I49" i="3"/>
  <c r="I45" i="3"/>
  <c r="I41" i="3"/>
  <c r="I37" i="3"/>
  <c r="I33" i="3"/>
  <c r="I29" i="3"/>
  <c r="I25" i="3"/>
  <c r="I21" i="3"/>
  <c r="I17" i="3"/>
  <c r="I14" i="3"/>
  <c r="I15" i="3"/>
  <c r="I16" i="3"/>
  <c r="I18" i="3"/>
  <c r="I19" i="3"/>
  <c r="I20" i="3"/>
  <c r="I22" i="3"/>
  <c r="I23" i="3"/>
  <c r="I24" i="3"/>
  <c r="I26" i="3"/>
  <c r="I27" i="3"/>
  <c r="I28" i="3"/>
  <c r="I30" i="3"/>
  <c r="I31" i="3"/>
  <c r="I32" i="3"/>
  <c r="I34" i="3"/>
  <c r="I35" i="3"/>
  <c r="I36" i="3"/>
  <c r="I38" i="3"/>
  <c r="I39" i="3"/>
  <c r="I40" i="3"/>
  <c r="I42" i="3"/>
  <c r="I43" i="3"/>
  <c r="I44" i="3"/>
  <c r="I46" i="3"/>
  <c r="I47" i="3"/>
  <c r="I48" i="3"/>
  <c r="I50" i="3"/>
  <c r="I51" i="3"/>
  <c r="I52" i="3"/>
  <c r="I54" i="3"/>
  <c r="I55" i="3"/>
  <c r="I56" i="3"/>
  <c r="I58" i="3"/>
  <c r="I59" i="3"/>
  <c r="I60" i="3"/>
  <c r="I62" i="3"/>
  <c r="I63" i="3"/>
  <c r="I64" i="3"/>
  <c r="I66" i="3"/>
  <c r="I67" i="3"/>
  <c r="I68" i="3"/>
  <c r="I70" i="3"/>
  <c r="I71" i="3"/>
  <c r="I72" i="3"/>
  <c r="I74" i="3"/>
  <c r="I75" i="3"/>
  <c r="I76" i="3"/>
  <c r="I78" i="3"/>
  <c r="I79" i="3"/>
  <c r="I80" i="3"/>
  <c r="I82" i="3"/>
  <c r="I83" i="3"/>
  <c r="I84" i="3"/>
  <c r="I86" i="3"/>
  <c r="I87" i="3"/>
  <c r="I88" i="3"/>
  <c r="I90" i="3"/>
  <c r="I91" i="3"/>
  <c r="I92" i="3"/>
  <c r="I94" i="3"/>
  <c r="I95" i="3"/>
  <c r="I96" i="3"/>
  <c r="I98" i="3"/>
  <c r="I99" i="3"/>
  <c r="I108" i="3"/>
  <c r="I109" i="3"/>
  <c r="I111" i="3"/>
  <c r="I112" i="3"/>
  <c r="I113" i="3"/>
  <c r="I115" i="3"/>
  <c r="I116" i="3"/>
  <c r="I117" i="3"/>
  <c r="I119" i="3"/>
  <c r="I120" i="3"/>
  <c r="I121" i="3"/>
  <c r="I123" i="3"/>
  <c r="I124" i="3"/>
  <c r="I125" i="3"/>
  <c r="I127" i="3"/>
  <c r="I128" i="3"/>
  <c r="I129" i="3"/>
  <c r="I131" i="3"/>
  <c r="I132" i="3"/>
  <c r="I133" i="3"/>
  <c r="I101" i="3" l="1"/>
  <c r="I135" i="3"/>
  <c r="I136" i="3" s="1"/>
  <c r="I137" i="3" s="1"/>
  <c r="I102" i="3" l="1"/>
  <c r="I191" i="3"/>
  <c r="I103" i="3" l="1"/>
  <c r="I193" i="3" s="1"/>
  <c r="I192" i="3"/>
</calcChain>
</file>

<file path=xl/sharedStrings.xml><?xml version="1.0" encoding="utf-8"?>
<sst xmlns="http://schemas.openxmlformats.org/spreadsheetml/2006/main" count="615" uniqueCount="441">
  <si>
    <t>ΣΤΟΙΧΕΙΑ ΠΡΟΣΦΕΡΟΝΤΟΣ…..……………………………………………..…… 
Νόμιμος εκπρόσωπος…………..………………………………………………
Α.Φ.Μ………………... ΔΟΥ……………... .Έδρα …………………………….
Οδός …………………………………..Αριθμός ……………
Τηλέφωνο…………………………………….. email………………………</t>
  </si>
  <si>
    <t>ΑΝΑΘΕΤΟΥΣΑ ΑΡΧΗ : ΔΗΜΟΣ ΘΕΣΣΑΛΟΝΙΚΗΣ</t>
  </si>
  <si>
    <t>Διαγωνισμός προμήθειας Φαρμάκων, Φαρμακευτικού και Υγειονομικού Υλικού 2024-2026</t>
  </si>
  <si>
    <t xml:space="preserve">Υπόδειγμα Οικονομικής Προσφοράς </t>
  </si>
  <si>
    <t>Είδη</t>
  </si>
  <si>
    <t xml:space="preserve">κωδικός </t>
  </si>
  <si>
    <t>α/α</t>
  </si>
  <si>
    <t>ΔΡΑΣΤΙΚΗ ΟΥΣΙΑ</t>
  </si>
  <si>
    <t>ΣΥΣΚΕΥΑΣΙΑ</t>
  </si>
  <si>
    <t>Ενδεικτική Τιμή Διαγωνισμού προ ΦΠΑ</t>
  </si>
  <si>
    <t>Προσφερόμενη Τιμή προ ΦΠΑ</t>
  </si>
  <si>
    <t>ΣΥΝΟΛΙΚΗ ΠΟΣΟΤΗΤΑ</t>
  </si>
  <si>
    <t xml:space="preserve">ΣΥΝΟΛΙΚΗ ΑΞΙΑ </t>
  </si>
  <si>
    <t>ΠΙΝΑΚΑΣ 1: ΦΑΡΜΑΚΑ</t>
  </si>
  <si>
    <t>ADRENALINE INJECTION/ DEMO INJ. SOL 1 mg/ml BTX50AMPX1ml</t>
  </si>
  <si>
    <t>ΠΠΡΦΑΔ003</t>
  </si>
  <si>
    <t>EPINEPHRINE 1MG/ML BTX50AMPX1ML</t>
  </si>
  <si>
    <t>ΤΕΜΑΧΙΟ</t>
  </si>
  <si>
    <t>ADVANTAN κρέμα</t>
  </si>
  <si>
    <t>ΠΠΡΦΑΔ005</t>
  </si>
  <si>
    <t>METHYLPREDNISOLONE ACEPONATE CREAM 0,1% W/W TUB x15G</t>
  </si>
  <si>
    <t>ΚΥΤΙΟ</t>
  </si>
  <si>
    <t>ALGOFREN EF.TAB  200mg/TAB BTX20 (FOIST2x10)</t>
  </si>
  <si>
    <t>ΠΠΡΦΑΔ008</t>
  </si>
  <si>
    <t>IBUPROFEN 200MG/TAB BTX20(FOIST2X10)</t>
  </si>
  <si>
    <t>ALGOFREN fctab 400mg/TAB BTX20 (BLIST2x10)</t>
  </si>
  <si>
    <t>ΠΠΡΦΑΔ009</t>
  </si>
  <si>
    <t>IBUPROFEN 400MG/TAB BTx20 (BLIST 2x10)</t>
  </si>
  <si>
    <t>ALGOFREN fctab 600mg/TAB BTX20 (BLIST2x10)</t>
  </si>
  <si>
    <t>ΠΠΡΦΑΔ010</t>
  </si>
  <si>
    <t>IBUPROFEN 600MG/TAB BTx20 (BLIST 2x10)</t>
  </si>
  <si>
    <t xml:space="preserve">ALGOFREN syr  100mg/5ml </t>
  </si>
  <si>
    <t>ΠΠΡΦΑΔ011</t>
  </si>
  <si>
    <t>IBUPROFEN 100MG/5ML FLx150 ML</t>
  </si>
  <si>
    <t>ALGOFREN 400mg/ΦΑΚΕΛΙΣΚΟΙ 20ΤΕΜ ΑΝΑΒΡΑΖΟΝΤΑ</t>
  </si>
  <si>
    <t>ΠΠΡΦΑΔ012</t>
  </si>
  <si>
    <t>IBUPROFEN 400mg/ΦΑΚΕΛΙΣΚΟΙ 20ΤΕΜ ΑΝΑΒΡΑΖΟΝΤΑ</t>
  </si>
  <si>
    <t>BUSCOFEM 400mg /TAB</t>
  </si>
  <si>
    <t>ΠΠΡΦΑΔ018</t>
  </si>
  <si>
    <t xml:space="preserve"> IBUPROFEN SOFT.CAPS 400MG/CAP BTx12 [Triple blister (PVC/PE/PVDC) &amp; aluminium foil]</t>
  </si>
  <si>
    <t>APOTEL inj</t>
  </si>
  <si>
    <t>ΠΠΡΦΑΔ020</t>
  </si>
  <si>
    <t>PARACETAMOL + LIDOCAINE HCL(600+20)MG/4ML BTx3 AMPSx4ML</t>
  </si>
  <si>
    <t>APOTEL υπόθετα</t>
  </si>
  <si>
    <t>ΠΠΡΦΑΔ021</t>
  </si>
  <si>
    <t>PARACETAMOL SUPP 125MG/SUP ΒΤx5</t>
  </si>
  <si>
    <t>APROVEL 150mg/TAB BTX X 28 (BLISTER 2x14)</t>
  </si>
  <si>
    <t>ΠΠΡΦΑΔ023</t>
  </si>
  <si>
    <t>IRBESARTAN 150MG/TAB X28 TAB</t>
  </si>
  <si>
    <t>SALOSPIR 500MG</t>
  </si>
  <si>
    <t>ΠΠΡΦΑΔ026</t>
  </si>
  <si>
    <t>ACETYLSALICYLIC ACID TAB 500MG/TAB ΒΤx20 (BLIST 2x10)</t>
  </si>
  <si>
    <t>SALOSPIR 100MG</t>
  </si>
  <si>
    <t>ΠΠΡΦΑΔ027</t>
  </si>
  <si>
    <t>ACETYLSALICYLIC ACID TAB 100MGX20TAB</t>
  </si>
  <si>
    <t>SALOSPIR GR TAB 325 MG/TAB BTx20 (BLIST 2x10)</t>
  </si>
  <si>
    <t>ΠΠΡΦΑΔ028</t>
  </si>
  <si>
    <t>ACETYLSALICYLIC ACID 325MG/TAB ΒΤx 20(BLIST 2 x 10)</t>
  </si>
  <si>
    <t>AUGMENTIN F.C. TAB (500+125) MG/TAB BTx16 (4 BLIST x4)</t>
  </si>
  <si>
    <t>ΠΠΡΦΑΔ029</t>
  </si>
  <si>
    <t>AMOXICILLIN:CLAVULANATE POTASSIUM (500+125)MG/TAB BTx16 (4 BLIST x4)</t>
  </si>
  <si>
    <t>BACTROBAN κρέμα</t>
  </si>
  <si>
    <t>ΠΠΡΦΑΡ520</t>
  </si>
  <si>
    <t xml:space="preserve"> MUPIROCIN 2% TUBx15G</t>
  </si>
  <si>
    <t>BACTROBAN NASAL κρέμα</t>
  </si>
  <si>
    <t>ΠΠΡΦΑΔ032</t>
  </si>
  <si>
    <t xml:space="preserve"> MUPIROCIN 2% NASAL CREAM</t>
  </si>
  <si>
    <t>EMOFIX OINTMENT</t>
  </si>
  <si>
    <t>ΠΠΡΦΑΔ035</t>
  </si>
  <si>
    <t>ΑΙΜΟΣΤΑΤΙΚΗ ΑΛΟΙΦΗ ΜΕ ΑΚΡΟΦΥΣΙΟ 30GR</t>
  </si>
  <si>
    <t>Betadine CUT SOL. 10% FLX240ml</t>
  </si>
  <si>
    <t>ΠΠΡΦΑΔ037</t>
  </si>
  <si>
    <t>POVIDONE-IODINE 10% FLX240ML</t>
  </si>
  <si>
    <t>Betadine CUT SOL. 10% FLX30ml</t>
  </si>
  <si>
    <t>ΠΠΡΦΑΔ038</t>
  </si>
  <si>
    <t>POVIDONE-IODINE 10% FLX30ML</t>
  </si>
  <si>
    <t>Buscopan PLUS F.C. TAB (10+500)MG/TAB BTx40 (BLIST 4x10)</t>
  </si>
  <si>
    <t>ΠΠΡΦΑΔ039</t>
  </si>
  <si>
    <t>HYOSCINE BUTYLBROMIDE, PARACETAMOL (10+500)MG/TAB BT x 40 (BLIST 4x10)</t>
  </si>
  <si>
    <t>COUNTERPAIN (θερμαντική-αναλγητική κρέμα)</t>
  </si>
  <si>
    <t>ΠΠΡΦΑΔ045</t>
  </si>
  <si>
    <t>METHYL SALICYLATE + EUGENOL + MENTHOL (100+13+54)MG/G TUB X100G</t>
  </si>
  <si>
    <t>VOLTAREN Emulgel</t>
  </si>
  <si>
    <t>ΠΠΡΦΑΔ046</t>
  </si>
  <si>
    <t>11,6mg DICLOFENAC DIETHYLAMINE GEL1% W/W Tub(ALU)X100GR</t>
  </si>
  <si>
    <t>CELESTODERM cream</t>
  </si>
  <si>
    <t>ΠΠΡΦΑΔ047</t>
  </si>
  <si>
    <t>BETAMETHASONE + GARAMYCIN (0.1+0.1)% TUBx30G</t>
  </si>
  <si>
    <t>DEPON (ODIS) OR. DIS TA 500MG/TAB BT x16 (σε 2 σωληνάρια Χ 8 δισκία)</t>
  </si>
  <si>
    <t>ΠΠΡΦΑΔ051</t>
  </si>
  <si>
    <t>PARACETAMOL 500MG/DISP TABBTx16 (σε 2 σωληνάρια x 8 δισκία)</t>
  </si>
  <si>
    <t>DEPON MAXIMUM δισκία αναβράζοντα</t>
  </si>
  <si>
    <t>ΠΠΡΦΑΔ052</t>
  </si>
  <si>
    <t>PARACETAMOL 1G/TAB TUBx8</t>
  </si>
  <si>
    <t>DEPON SYR 120MG/5ML FLx 150 ML</t>
  </si>
  <si>
    <t>ΠΠΡΦΑΔ053</t>
  </si>
  <si>
    <t>PARACETAMOL 120MG/5MLFLx150M</t>
  </si>
  <si>
    <t>DEPON δισκία 500mg</t>
  </si>
  <si>
    <t>ΠΠΡΦΑΡ453</t>
  </si>
  <si>
    <t>PARACETAMOL 500MG/TAB ΒΤx10</t>
  </si>
  <si>
    <t xml:space="preserve">
</t>
  </si>
  <si>
    <t>ΠΠΡΦΑΔ054</t>
  </si>
  <si>
    <t>PARACETAMOL + CAFFEINE F.C TB (500+65) MG/TAB BTx24 (PVC/AI blister)</t>
  </si>
  <si>
    <t>PANADOL ADVANCE F.C. TAB 500 MG/TAB BTx24 (2x12)</t>
  </si>
  <si>
    <t>ΠΠΡΦΑΔ060</t>
  </si>
  <si>
    <t>PARACETAMOL 500MG/TAB BTx24 (2x12)</t>
  </si>
  <si>
    <t>PANADOL σιρόπι</t>
  </si>
  <si>
    <t>ΠΠΡΦΑΔ061</t>
  </si>
  <si>
    <t>PARACETAMOL 160MG/5ML FLx120ML</t>
  </si>
  <si>
    <t>FENISTIL GEL. EXT. US. 0.1% (W/W) TBx30G</t>
  </si>
  <si>
    <t>ΠΠΡΦΑΔ065</t>
  </si>
  <si>
    <t>DIMETINDENE MALEATE 0,1%ΤΒx30 G</t>
  </si>
  <si>
    <t>Fucicort lipid 30 gr Ointm.</t>
  </si>
  <si>
    <t>ΠΠΡΦΑΔ068</t>
  </si>
  <si>
    <t>FUSIDIC ACID+ BETAMETHASONE VALERATE (2+0.1)% W/W TUBx30G</t>
  </si>
  <si>
    <t>FUCIDIN κρέμα</t>
  </si>
  <si>
    <t>ΠΠΡΦΑΔ069</t>
  </si>
  <si>
    <t>FUSIDIC ACID OINTMENT 2% TUBx30G</t>
  </si>
  <si>
    <t>FUCIDIN-H</t>
  </si>
  <si>
    <t>ΠΠΡΦΑΔ070</t>
  </si>
  <si>
    <t>FUSIDIC ACID + HYDROCORTISONE ACETATE (2+1)% TUBx15G</t>
  </si>
  <si>
    <t>IMODIUM ORIGINAL CAPS 2MG/CAP BTx6 (BLISTER 1x6)</t>
  </si>
  <si>
    <t>ΠΠΡΦΑΔ074</t>
  </si>
  <si>
    <t>LOPERAMIDE HYDROCHLORIDE 2MG/CAPΒΤx6 (BLISTER 1x6)</t>
  </si>
  <si>
    <t>CELESTONE CHRONODOSE Inj. Susp</t>
  </si>
  <si>
    <t>ΠΠΡΦΑΔ078</t>
  </si>
  <si>
    <t>BETAMETHASONE  INJ.</t>
  </si>
  <si>
    <t>MEDROL (50 τμχ, δισκία κορτιζόνης, πρεδνιζολόνη 4mg</t>
  </si>
  <si>
    <t>ΠΠΡΦΑΔ083</t>
  </si>
  <si>
    <t xml:space="preserve">METHYLPREDNISOLONE 4MG/TAB ΒΤx50 (BLIST 5x10) </t>
  </si>
  <si>
    <t>MESULID TAB 100MG/TAB BTx30 (BLIST 3x10)</t>
  </si>
  <si>
    <t>ΠΠΡΦΑΔ084</t>
  </si>
  <si>
    <t>NIMESULIDE 100MG/TAB BTx30 (BLIST 3x10)</t>
  </si>
  <si>
    <t>NEXIUM GR TAB  40 mg/TAB BTx28 (BLISTER ALUMINIUM_</t>
  </si>
  <si>
    <t>ΠΠΡΦΑΔ089</t>
  </si>
  <si>
    <t>ESOMEPRAZOLE 40MG/TAB BT x 28 (BLISTER ALUMINIUM)</t>
  </si>
  <si>
    <t>NORGESIC TAB (450+35)MG/TAB BTx30</t>
  </si>
  <si>
    <t>ΠΠΡΦΑΔ091</t>
  </si>
  <si>
    <t>ORPHENADRINE:PARACETAMOL (450+35)MG/TAB ΒΤx30</t>
  </si>
  <si>
    <t>NUROFEN COLDEN</t>
  </si>
  <si>
    <t>ΠΠΡΦΑΔ092</t>
  </si>
  <si>
    <t xml:space="preserve">IBUPROFEN + PSEUDOEPHEDRINE HCL (200+30)MG/TAB BTx24 </t>
  </si>
  <si>
    <t>OXYGENATED WATER 3% /MEDIPLANTS CUT SOL 3% (W/V) FLX100ml με εκνεφωτή</t>
  </si>
  <si>
    <t>ΠΠΡΦΑΡ542</t>
  </si>
  <si>
    <t>OXYGENATED WATER 3%/CUT.SOL 3% (W/V) FLx100 ML (με εκνεφωτή)</t>
  </si>
  <si>
    <t>PONSTAN FC TAB 500 MG\TAB BTx15 (BLISTERS)</t>
  </si>
  <si>
    <t>ΠΠΡΦΑΔ094</t>
  </si>
  <si>
    <t>MEFENAMIC ACID 500MG/TAB ΒΤx15 (BLISTERS)</t>
  </si>
  <si>
    <t>PRIMPERAN inj</t>
  </si>
  <si>
    <t>ΠΠΡΦΑΔ095</t>
  </si>
  <si>
    <t>METOCLOPRAMIDE HYDROCLORIDE INJ SOL 10MG/2ML AMP BT X6AMP X2ML</t>
  </si>
  <si>
    <t>PULVO spray</t>
  </si>
  <si>
    <t>ΠΠΡΦΑΔ096</t>
  </si>
  <si>
    <t>NEOMYCIN SULFATE + HORSE LIVER CATALASE AER TOP. (10811UC+2.23MG)/G FLx148G</t>
  </si>
  <si>
    <t>MAALOX PLUS 450 mg δισκία</t>
  </si>
  <si>
    <t>ΠΠΡΦΑΔ099</t>
  </si>
  <si>
    <t>ALUMINIUM HYDROXIDE, MAGNESIUM HYDROXIDE + DIMETICONE (200+200+25)MG/TAB ΒΤx50 (BLIST 5x10)</t>
  </si>
  <si>
    <t>SIMECO MINT FLAVOUR CHW.TA (25+282+85)MG/TAB BTX60 (BLIST 4x15)</t>
  </si>
  <si>
    <t>ΠΠΡΦΑΔ100</t>
  </si>
  <si>
    <t>ALUMINUM MAGNESIUM HYDROXIDE CARBONATE, MAGNESIUM HYDROXIDE, SIMETHICONE (25+282+85)MG/TAB BTX60(BLIST 4X15)</t>
  </si>
  <si>
    <t xml:space="preserve">GAVISCON Chw.  BLPK * 8 Tab
</t>
  </si>
  <si>
    <t>ΠΠΡΦΑΔ101</t>
  </si>
  <si>
    <t>SODIUM ALGINATE
SODIUM BICARBONATE
CALCIUM CARBONATE
,  250MG/TAB (1) + 106.5MG/TAB (2) + 187.5MG/TAB (3)3 BLPK * 8 TAB</t>
  </si>
  <si>
    <t>Sodium chloride/ΒΙΟΣΕΡ SOL INF 0,9% W/V BTx1BOTTLE x 1000ml</t>
  </si>
  <si>
    <t>ΠΠΡΦΑΔ102</t>
  </si>
  <si>
    <t>ΝΑΤΡΙΟ ΧΛΩΡΙΟΥΧΟ 0,9% BTx1 BOTTLE x 1000 ML</t>
  </si>
  <si>
    <t>Sodium chloride/ΒΙΟΣΕΡ SOL INF 0,9% W/V BTx1BOTTLE x 500ml</t>
  </si>
  <si>
    <t>ΠΠΡΦΑΔ103</t>
  </si>
  <si>
    <t>ΝΑΤΡΙΟ ΧΛΩΡΙΟΥΧΟ 0,9% BTx1 BOTTLE x 500 ML</t>
  </si>
  <si>
    <t>Sodium chloride/ΒΙΟΣΕΡ SOL INF 0,9% W/V BTx1BOTTLE x 250ml</t>
  </si>
  <si>
    <t>ΠΠΡΦΑΔ104</t>
  </si>
  <si>
    <t>ΝΑΤΡΙΟ ΧΛΩΡΙΟΥΧΟ 0,9% BTx1 BOTTLE x 250 ML</t>
  </si>
  <si>
    <t>SOLDESANIL</t>
  </si>
  <si>
    <t>ΠΠΡΦΑΔ105</t>
  </si>
  <si>
    <t>DEXAMETHASONE  SODIUM PHOSPHATE OR. SO. D 2MG/ML FLx10ML</t>
  </si>
  <si>
    <t>SOLU MEDROL PS INJ SOL 125 mg/VIAL BTx1 ACT-O-VIAL (2ML)</t>
  </si>
  <si>
    <t>ΠΠΡΦΑΔ106</t>
  </si>
  <si>
    <t>METHYLPREDNISOLONE 125MG/VIALBT x 1 ACT-O-VIAL (2ML)</t>
  </si>
  <si>
    <t>SOLU MEDROL PS INJ SOL 40 mg/VIAL BTx1 ACT-O-VIAL (1ML)</t>
  </si>
  <si>
    <t>ΠΠΡΦΑΔ107</t>
  </si>
  <si>
    <t>METHYLPREDNISOLONE 40MG/VIAL BT x 1 ACT-O- VIAL (1ML)</t>
  </si>
  <si>
    <t>SOLU-CORTEF PS INJ SOL  250 mg/VIAL BTx1ACT-O-VIAL (2ML)</t>
  </si>
  <si>
    <t>ΠΠΡΦΑΔ110</t>
  </si>
  <si>
    <t>HYDROCORTISONE 250MG/VIAL BTx1ACT -O-VIAL(2ML)</t>
  </si>
  <si>
    <t>TETRACAINE HYDROCHLORIDE/COOPER EY. DRO. SOL 0,5% FLx10 ML</t>
  </si>
  <si>
    <t>ΠΠΡΦΑΡ543</t>
  </si>
  <si>
    <t>TETRACAINE HYDROCHLORIDE 0,5% FLx10ML</t>
  </si>
  <si>
    <t>TOBRADEX EY. DRO. SUS. 0,1%+0,3% BTx1 BOTTLE X5ml</t>
  </si>
  <si>
    <t>ΠΠΡΦΑΔ113</t>
  </si>
  <si>
    <t>DEXAMETHASONE:TOBRAMYCIN 0,1%+0,3% BT x 1 BOTTLE x5ML</t>
  </si>
  <si>
    <t>TOBREX EY DRO SOL 0,3% BTx1 FLx5ML</t>
  </si>
  <si>
    <t>ΠΠΡΦΑΔ114</t>
  </si>
  <si>
    <t>TOBRAMYCIN 0,3% BTx1 FLx5M</t>
  </si>
  <si>
    <t>OCULOSAN EY DRO SOL 0,005%+0,02% FLx10ML</t>
  </si>
  <si>
    <t>ΠΠΡΦΑΔ117</t>
  </si>
  <si>
    <t>NAPHAZOLINE NITRATE, ZINC SULFATE 0,005% +0,02% FLx10ML</t>
  </si>
  <si>
    <t>SEPTOBORE EYE DROPS αντισηπτικό κολλύριο</t>
  </si>
  <si>
    <t>ΠΠΡΦΑΔ118</t>
  </si>
  <si>
    <t>NAPHAZOLINE NITRATE + BORIC ACID EYE DRO SOL (0.1+1)% FLx10ML</t>
  </si>
  <si>
    <t>SYNALAR EA.SOL   (πλαστικό φιαλίδιο)</t>
  </si>
  <si>
    <t>ΠΠΡΦΑΔ121</t>
  </si>
  <si>
    <t>FLUOCINOLONE ACETONIDE:NEOMYCIN:POLYMYXIN EA.SOL 5MG+5MG+10000IU/ML FLx5 ML</t>
  </si>
  <si>
    <t>EAR SPRAY OTOMIZE</t>
  </si>
  <si>
    <t>ΠΠΡΦΑΔ125</t>
  </si>
  <si>
    <t>NEOMYCIN- DEXAMETHASONE/ACETIC ACID EAR SPRAY FLX5ML</t>
  </si>
  <si>
    <t>ΠΠΡΦΑΔ126</t>
  </si>
  <si>
    <t>VERTICO VOMEX caps</t>
  </si>
  <si>
    <t>ΠΠΡΦΑΔ127</t>
  </si>
  <si>
    <t>DIMENHYDRINATE + NICOTINIC ACID + PYRIDOXINE HYDROCHLOR MOD. R.CA.H. (120+75+30)MG/CAP BTx20</t>
  </si>
  <si>
    <t>VOMEX A 100mg inj.</t>
  </si>
  <si>
    <t>ΠΠΡΦΑΔ128</t>
  </si>
  <si>
    <t>DIPHENHYDRAMINE HCL INJ SOL 100MG/2ML AMP BTx5 AMPSx2ML</t>
  </si>
  <si>
    <t>VOLTAREN gel</t>
  </si>
  <si>
    <t>ΠΠΡΦΑΔ129</t>
  </si>
  <si>
    <t>DICLOFENAC SODIUM GEL EXT.US 1% W/W TUBx150G</t>
  </si>
  <si>
    <t>VOLTAREN GR TAB 50 MG/TAB BTx20 (BLIST 2x10)</t>
  </si>
  <si>
    <t>ΠΠΡΦΑΔ130</t>
  </si>
  <si>
    <t>DICLOFENAC 50MG/ TAB BTx20(BLIST2x10)</t>
  </si>
  <si>
    <t>VOLTAREN INJ SOL 75mg/3ML AMP  BTX5AMPx3ML</t>
  </si>
  <si>
    <t>ΠΠΡΦΑΔ131</t>
  </si>
  <si>
    <t>DICLOFENAC 75MG/3ML BTX5AMPX3ML</t>
  </si>
  <si>
    <t>VOLTAREN S.R.F.C. T. 75 mg/TAB BTX20 (BLIST 2x10)</t>
  </si>
  <si>
    <t>ΠΠΡΦΑΔ132</t>
  </si>
  <si>
    <t>DICLOFENAC 75MG/TAB  BTx20 (BLIST 2x10)</t>
  </si>
  <si>
    <t>WATER FOR INJECTION/ADIPHARM SOLV.INJ 100% W/V (μικρού όγκου) BT x50 PLASTIC AMP X10ML</t>
  </si>
  <si>
    <t>ΠΠΡΦΑΔ133</t>
  </si>
  <si>
    <t>ΥΔΩΡ ΕΝΕΣΙΜΟ /DEMO SOLV.INJ SOLV.INJ. BTx50AMP (ΠΛΑΣΤ.) x 10ML (ΠΛΑΣΤ.) X 10ML</t>
  </si>
  <si>
    <t>Xefo Rapid Tab αντιφλεγμονώδες</t>
  </si>
  <si>
    <t>ΠΠΡΦΑΔ134</t>
  </si>
  <si>
    <t>LORNOXICAM RAPID FC 8MG/TAB BTx30 (BLISTER 3x10)</t>
  </si>
  <si>
    <t>XOZAL F.C. TAB 5MG/TAB BTx30 (σε blister)</t>
  </si>
  <si>
    <t>ΠΠΡΦΑΔ135</t>
  </si>
  <si>
    <t>LEVOCETIRIZINE DIHYDROCHLORIDE 5MG/TAB</t>
  </si>
  <si>
    <t>XOZAL syr 150 ml.</t>
  </si>
  <si>
    <t>ΠΠΡΦΑΔ136</t>
  </si>
  <si>
    <t>LEVOCETIRIZINE DIHYDROCHLORIDE ORAL SOL 0,5MG/ML BOTTLEx200ML</t>
  </si>
  <si>
    <t>XOZAL σταγόνες</t>
  </si>
  <si>
    <t>ΠΠΡΦΑΔ137</t>
  </si>
  <si>
    <t>LEVOCETIRIZINE DIHYDROCHLORIDE OR. SO.D. 5MG/ML FLx20ML</t>
  </si>
  <si>
    <t>XYLOCAINE GEL EXT. US 2%W/W TUB X30g</t>
  </si>
  <si>
    <t>ΠΠΡΦΑΔ138</t>
  </si>
  <si>
    <t>LIDOCAINE 2%</t>
  </si>
  <si>
    <t>XYLOCAINE SPR 10%W/V FLx50ml (500 DOSES)</t>
  </si>
  <si>
    <t>ΠΠΡΦΑΔ139</t>
  </si>
  <si>
    <t>LIDOCAINE 10% FLx50ML(500 DOSES)</t>
  </si>
  <si>
    <t xml:space="preserve">Έμπλαστρα </t>
  </si>
  <si>
    <t>ΠΠΡΦΑΔ141</t>
  </si>
  <si>
    <t>CAPSAICIN 4,8MG/PLAST SACHETx1 ΕΜΠΛΑΣΤΡΟ (18x12cm)</t>
  </si>
  <si>
    <t>ΠΠΡΦΑΔ145</t>
  </si>
  <si>
    <t>ΑΛΚΟΟΛΟΥΧΟ ΑΝΤΙΣΗΠΤΙΚΟ ΧΕΡΙΩΝ ΥΓΡΟ (1 LT ) ΑΛΚΟΟΛΗ  80%</t>
  </si>
  <si>
    <t>ΠΠΡΦΑΔ146</t>
  </si>
  <si>
    <t>ΑΛΚΟΟΛΟΥΧΟ ΑΝΤΙΣΗΠΤΙΚΟ ΧΕΡΙΩΝ ΥΓΡΟ (4 LT ) ΑΛΚΟΟΛΗ  70%</t>
  </si>
  <si>
    <t>ΠΠΡΦΑΔ149</t>
  </si>
  <si>
    <t xml:space="preserve">ΟΙΝΟΠΝΕΥΜΑ ΦΑΡΜΑΚΕΥΤΙΚΟ  (70% ΑΛΚΟΟΛΗ)  </t>
  </si>
  <si>
    <t>ΠΠΡΦΑΔ150</t>
  </si>
  <si>
    <t xml:space="preserve"> IΙΑΤΡΙΚΕΣ ΜΑΣΚΕΣ ΠΡΟΣΤΑΣΙΑΣ FFP2 ή KN95 </t>
  </si>
  <si>
    <t>ΠΠΡΦΑΔ151</t>
  </si>
  <si>
    <t>ΧΕΙΡΟΥΡΓΙΚΕΣ ΜΑΣΚΕΣ 3PLAY</t>
  </si>
  <si>
    <t>ΠΠΡΦΑΔ152</t>
  </si>
  <si>
    <t xml:space="preserve">ΤΑΙΝΙΕΣ ΜΈΤΡΗΣΗΣ ΓΛΥΚΟΖΗΣ MULTI CARE </t>
  </si>
  <si>
    <t>ΠΠΡΦΑΔ406</t>
  </si>
  <si>
    <t>ΜΑΝΤΗΛΑΚΙΑ ΟΙΝΟΠΝΕΥΜΑΤΟΣ (100 τμχ)</t>
  </si>
  <si>
    <t>ΠΠΡΦΑΔ154</t>
  </si>
  <si>
    <t>ΓΑΝΤΙΑ LATEX χωρις πούδρα μιας χρήσης μέγεθος MEDIUM κουτί 100 τεμ)</t>
  </si>
  <si>
    <t>ΠΠΡΦΑΔ156</t>
  </si>
  <si>
    <t>ΓΑΝΤΙΑ LATEX με πουδρα μιας χρήσης μέγεθος LARGE(κουτί 100 τεμ)</t>
  </si>
  <si>
    <t>KYTIO</t>
  </si>
  <si>
    <t>ΠΠΡΦΑΔ157</t>
  </si>
  <si>
    <t>ΓΑΝΤΙΑ LATEX με πουδρα μιας χρήσης μέγεθος MEDIUM (κουτί 100 τεμ)</t>
  </si>
  <si>
    <t>ΠΠΡΦΑΔ161</t>
  </si>
  <si>
    <t>ΓANTIA LATEX με πουδρα μιας χρήσης large (συσκευασία 10 τεμ)</t>
  </si>
  <si>
    <t>ΠΠΡΦΑΔ162</t>
  </si>
  <si>
    <t>ΓANTIA LATEX με πουδρα μιας χρήσης medioum (συσκευασία 10 τεμ)</t>
  </si>
  <si>
    <t>ΑΞΙΑ ΠΡΟ ΦΠΑ</t>
  </si>
  <si>
    <t>Φ.Π.Α. 6%</t>
  </si>
  <si>
    <t>ΣΥΝΟΛΟ</t>
  </si>
  <si>
    <t>ΠΙΝΑΚΑΣ 2: ΦΑΡΜΑΚΕΥΤΙΚΟ ΥΛΙΚΟ</t>
  </si>
  <si>
    <t>ΠΠΡΦΑΔ223</t>
  </si>
  <si>
    <t>ΒΑΜΒΑΚΙ ΥΔΡΟΦΙΛΟ (μικρή συσκευασία)</t>
  </si>
  <si>
    <t>ΠΠΡΦΑΡ101</t>
  </si>
  <si>
    <t>ΒΑΜΒΑΚΙ ΦΑΡΜΑΚΕΥΤΙΚΟ 1 KGR</t>
  </si>
  <si>
    <t>ΠΠΡΦΑΡ523</t>
  </si>
  <si>
    <t>ΓΑΖΕΣ ΑΝΑΠΟΣΤΕΙΡΩΤΕΣ 10 Χ10 πακέτο 100 τμχ</t>
  </si>
  <si>
    <t>ΠΑΚΕΤΟ</t>
  </si>
  <si>
    <t>ΠΠΡΦΑΔ224</t>
  </si>
  <si>
    <t>ΓΑΖΕΣ ΑΠΟΣΤΕΙΡΩΜΕΝΕΣ  10 Χ10cm -36X40 cm πακέτο 50 τμχ</t>
  </si>
  <si>
    <t>ΠΠΡΦΑΡ517</t>
  </si>
  <si>
    <t>ΓΑΖΕΣ ΑΠΟΣΤΕΙΡΩΜΕΝΕΣ  7,5Χ7,5cm  πακέτο 50 τμχ</t>
  </si>
  <si>
    <t>ΠΠΡΦΑΔ225</t>
  </si>
  <si>
    <t>ΓΑΖΕΣ ΑΠΟΣΤΕΙΡΩΜΕΝΕΣ ΜΕΓΑΛΕΣ  15 x 30cm (κυτ.10 τμχ.)</t>
  </si>
  <si>
    <t>ΠΠΡΦΑΡ473</t>
  </si>
  <si>
    <t>ΓΑΖΕΣ ΑΠΟΣΤΕΙΡΩΜΕΝΕΣ ΜΙΚΡΕΣ, 7,5 x 7,5cm (κυτ.10 τμχ.)</t>
  </si>
  <si>
    <t>ΠΠΡΦΑΔ226</t>
  </si>
  <si>
    <t>ΓΑΖΕΣ ΟΦΘΑΛΜΙΚΕΣ κουτί 25 τεμ.</t>
  </si>
  <si>
    <t>ΠΠΡΦΑΔ227</t>
  </si>
  <si>
    <t>ΓΑΖΕΣ AYTOKOΛΛΗΤΕΣ  ΑΠΟΣΤΕΙΡΩΜΕΝΕΣ ΑΝΤΙΚΟΛΛΗΤΙΚΕΣ 7,2 x 5cm (κυτ.50 τμχ.)</t>
  </si>
  <si>
    <t>ΠΠΡΦΑΔ228</t>
  </si>
  <si>
    <t>ΓΑΖΕΣ AYTOKOΛΛΗΤΕΣ  ΑΠΟΣΤΕΙΡΩΜΕΝΕΣ ΑΝΤΙΚΟΛΛΗΤΙΚΕΣ 10 x10cm (κυτ.50 τμχ.)</t>
  </si>
  <si>
    <t>ΠΠΡΦΑΡ036</t>
  </si>
  <si>
    <t>ΕΛΑΣΤΙΚΟΙ ΕΠΟΙΔΕΣΜΟΙ ΔΙΑΜΕΤΡΟΥ 10cm</t>
  </si>
  <si>
    <t>ΠΠΡΦΑΡ524</t>
  </si>
  <si>
    <t>ΕΛΑΣΤΙΚΟΙ ΕΠΟΙΔΕΣΜΟΙ ΔΙΑΜΕΤΡΟΥ 20 cm</t>
  </si>
  <si>
    <t>ΠΠΡΦΑΡ529</t>
  </si>
  <si>
    <t>ΕΛΑΣΤΙΚΟΙ ΕΠΟΙΔΕΣΜΟΙ ΔΙΑΜΕΤΡΟΥ 5cm</t>
  </si>
  <si>
    <t>ΠΠΡΦΑΡ035</t>
  </si>
  <si>
    <t>ΕΛΑΣΤΙΚΟΙ ΕΠΟΙΔΕΣΜΟΙ ΔΙΑΜΕΤΡΟΥ 6 cm</t>
  </si>
  <si>
    <t>ΠΠΡΦΑΡ678</t>
  </si>
  <si>
    <t>ΑΥΤΟΚΟΛΛΗΤΑ ΕΠΙΘΕΜΑΤΑ ΜΙΚΡΩΝ ΤΡΑΥΜΑΤΩΝ ΣΥΣΚΕΥΑΣΙΑ ΔΙΑΦΟΡΩΝ ΜΕΓΕΘΩΝ</t>
  </si>
  <si>
    <t>ΠΠΡΦΑΔ230</t>
  </si>
  <si>
    <t>ΑΥΤΟΚΟΛΛΗΤΑ ΕΠΙΘΕΜΑΤΑ ΜΙΚΡΩΝ ΤΡΑΥΜΑΤΩΝ ΣΥΣΚΕΥΑΣΙΑ ΔΙΑΦΟΡΩΝ ΜΕΓΕΘΩΝ ΜΕ ΠΑΙΔΙΚΕΣ ΠΑΡΑΣΤΑΣΕΙΣ</t>
  </si>
  <si>
    <t>ΠΠΡΦΑΔ231</t>
  </si>
  <si>
    <t>ΑΙΜΟΣΤΑΤΙΚΟΣ ΕΠΙΔΕΣΜΟΣ</t>
  </si>
  <si>
    <t>ΠΠΡΦΑΔ232</t>
  </si>
  <si>
    <t>ΤΑΙΝΙΑ DURAPORE ή LEUKOSILK 1 ίντσα χ 5μ. (αντί για λευκοπλάστη)</t>
  </si>
  <si>
    <t>ΠΠΡΦΑΔ234</t>
  </si>
  <si>
    <t>ΑΥΤΟΚΟΛΛΗΤΟ ΤΑΜΠΟΝ ΑΠΟΣΤΕΙΡΩΜΕΝΟ ΓΙΑ ΚΑΛΥΨΗ ΜΑΤΙΩΝ ΚΟΥΤΙ  ΤΕΜ</t>
  </si>
  <si>
    <t>ΠΠΡΦΑΔ235</t>
  </si>
  <si>
    <t>ΑΥΤΟΚΟΛΛΗΤΟ ΤΑΜΠΟΝ ΑΠΟΣΤΕΙΡΩΜΕΝΟ ΓΙΑ ΚΑΛΥΨΗ ΜΑΤΙΩΝ ΚΟΥΤΙ 20ΤΕΜ</t>
  </si>
  <si>
    <t>ΠΠΡΦΑΡ228</t>
  </si>
  <si>
    <t>ΤΡΙΓΩΝΙΚΟΣ ΕΠΙΔΕΣΜΟΣ</t>
  </si>
  <si>
    <t>ΠΠΡΦΑΔ236</t>
  </si>
  <si>
    <t>ΑΠΟΣΤΕΙΡΩΜΕΝΕΣ ΑΥΤΟΚΟΛΛΗΤΕΣ ΓΑΖΕΣ ΜΕ ΑΛΟΙΦΗ 10Χ10 ΚΟΥΤΙ 10ΤΕΜ</t>
  </si>
  <si>
    <t>ΠΠΡΦΑΔ237</t>
  </si>
  <si>
    <t>ΑΠΟΣΤΕΙΡΩΜΕΝΕΣ ΑΥΤΟΚΟΛΛΗΤΕΣ ΓΑΖΕΣ ΜΕ ΑΛΟΙΦΗ 10Χ10 ΤΕΜ</t>
  </si>
  <si>
    <t>ΠΠΡΦΑΡ665</t>
  </si>
  <si>
    <t>ΠΠΡΦΑΡ528</t>
  </si>
  <si>
    <t>ΕΛΑΣΤΙΚΟΙ ΕΠiΙΔΕΣΜΟΙ ΔΙΑΜΕΤΡΟΥ 10cm</t>
  </si>
  <si>
    <t>ΠΠΡΦΑΔ238</t>
  </si>
  <si>
    <t>ΕΛΑΣΤΙΚΟΙ ΕΠiΙΔΕΣΜΟΙ ΔΙΑΜΕΤΡΟΥ 8cm</t>
  </si>
  <si>
    <t>ΠΠΡΦΑΔ239</t>
  </si>
  <si>
    <t>ΕΛΑΣΤΙΚΟΙ ΕΠiΙΔΕΣΜΟΙ ΔΙΑΜΕΤΡΟΥ 12cm</t>
  </si>
  <si>
    <t>Φ.Π.Α. 13%</t>
  </si>
  <si>
    <t>ΠΙΝΑΚΑΣ 3: ΦΑΡΜΑΚΕΥΤΙΚΑ ΕΙΔΗ</t>
  </si>
  <si>
    <t>ΠΠΡΦΑΔ272</t>
  </si>
  <si>
    <t>FLAMIGEL TUBE 50 gr</t>
  </si>
  <si>
    <t>οφθαλμολογικό διάλυμα για πλύση</t>
  </si>
  <si>
    <t>ΠΠΡΦΑΔ273</t>
  </si>
  <si>
    <t>DEXTRAN 70, HYPROMELLOSE EY.DRO.SOL. 0,1%+0,3% BT X30 FLX0,6ML MONODOSE (30 τμχ, οφθαλμολογικό διάλυμα για πλύση)</t>
  </si>
  <si>
    <t>ΠΠΡΦΑΡ470</t>
  </si>
  <si>
    <t>BENTHOLIA CREAM</t>
  </si>
  <si>
    <t>ΣΩΛΗΝΑΡΙΟ</t>
  </si>
  <si>
    <t>ΠΠΡΦΑΔ276</t>
  </si>
  <si>
    <t>BEPANTHOL CREAM 100GR</t>
  </si>
  <si>
    <t>FREZY BABY CREM 50ML</t>
  </si>
  <si>
    <t>ΠΠΡΦΑΔ278</t>
  </si>
  <si>
    <t>ΠΠΡΦΑΔ279</t>
  </si>
  <si>
    <t>PENATEN BABY CREAM (150ml)</t>
  </si>
  <si>
    <t>ΠΠΡΦΑΔ280</t>
  </si>
  <si>
    <t>SPRAY ΨΥΚΤΙΚΟ</t>
  </si>
  <si>
    <t>ΦΙΑΛΗ</t>
  </si>
  <si>
    <t>ΠΠΡΦΑΔ281</t>
  </si>
  <si>
    <t xml:space="preserve">STICK ΑΜΜΩΝΙΑΣ </t>
  </si>
  <si>
    <t>ΦΙΑΛΙΔΙΟ</t>
  </si>
  <si>
    <t>ΠΠΡΦΑΔ282</t>
  </si>
  <si>
    <t>SUDOCREAM 250 gr</t>
  </si>
  <si>
    <t>ΠΠΡΦΑΔ287</t>
  </si>
  <si>
    <t xml:space="preserve">ΑΠΟΛΥΜΑΝΤΙΚΟ ΕΠΙΦΑΝΕΙΩΝ  ΣΠΡΕΥ 400 ml </t>
  </si>
  <si>
    <t>ΠΠΡΦΑΔ289</t>
  </si>
  <si>
    <t>ΓΛΩΣΣΟΠΙΕΣΤΡΑ ΑΠΟΣΤΕΙΡΩΜΕΝΑ 100 ΤΜΧ/ΚΟΥΤΙ</t>
  </si>
  <si>
    <t>ΠΠΡΦΑΔ290</t>
  </si>
  <si>
    <t>ΓΛΩΣΣΟΠΙΕΣΤΡΑ ΜΗ ΑΠΟΣΤΕΙΡΩΜΕΝΑ 100 ΤΜΧ/ΚΟΥΤΙ</t>
  </si>
  <si>
    <t>ΠΠΡΦΑΔ291</t>
  </si>
  <si>
    <t>ΠΑΓΟΚΥΣΤΗ ΜΕΓΑΛΗ (gel)</t>
  </si>
  <si>
    <t>ΠΠΡΦΑΡ605</t>
  </si>
  <si>
    <t>ΠΛΑΣΤΙΚΟ ΠΟΤΗΡΙ 200cc (100 τεμ)</t>
  </si>
  <si>
    <t>ΠΠΡΦΑΔ292</t>
  </si>
  <si>
    <t>ΣΕΤ ΑΦΑΙΡΕΣΗΣ ΚΕΝΤΡΙΟΥ (Βεντουζάκι)</t>
  </si>
  <si>
    <t>ΠΠΡΦΑΡ525</t>
  </si>
  <si>
    <t>ΣΥΡΙΓΓΕΣ 1ml</t>
  </si>
  <si>
    <t>ΠΠΡΦΑΔ293</t>
  </si>
  <si>
    <t>ΣΥΡΙΓΓΕΣ 2,5 ml κουτί 100 τεμαχίων</t>
  </si>
  <si>
    <t>ΠΠΡΦΑΔ294</t>
  </si>
  <si>
    <t xml:space="preserve">ΣΥΡΙΓΓΕΣ 2,5 ml </t>
  </si>
  <si>
    <t>ΠΠΡΦΑΡ510</t>
  </si>
  <si>
    <t>ΣΥΡΙΓΓΕΣ 5ml κουτί 100 τεμ.</t>
  </si>
  <si>
    <t>ΠΠΡΦΑΡ475</t>
  </si>
  <si>
    <t>ΣΥΡΙΓΓΕΣ 5ml</t>
  </si>
  <si>
    <t>ΠΠΡΦΑΡ566</t>
  </si>
  <si>
    <t>ΣΥΡΙΓΓΕΣ 10ml κουτί 100 τεμαχίων</t>
  </si>
  <si>
    <t>ΠΠΡΦΑΡ474</t>
  </si>
  <si>
    <t>ΣΥΡΙΓΓΕΣ 10ml</t>
  </si>
  <si>
    <t>ΠΠΡΦΑΡ564</t>
  </si>
  <si>
    <t>ΣΥΡΙΓΓΕΣ 20ml κουτί 100 τεμαχίων</t>
  </si>
  <si>
    <t>ΠΠΡΦΑΔ297</t>
  </si>
  <si>
    <t>Βελόνες 23G  (κουτί 100 τεμ.)</t>
  </si>
  <si>
    <t>ΠΠΡΦΑΔ306</t>
  </si>
  <si>
    <t>ΣΚΑΡΦΙΣΤΗΡΕΣ  ΣΥΣΚΕΥΑΣΙΑ 100τμχ</t>
  </si>
  <si>
    <t>ΠΠΡΦΑΡ485</t>
  </si>
  <si>
    <t xml:space="preserve">ΚΟΥΤΙ ΦΑΡΜΑΚΕΙΟΥ ΜΕ ΚΛΕΙΔΑΡΙΑ </t>
  </si>
  <si>
    <t>ΠΠΡΦΑΔ308</t>
  </si>
  <si>
    <t>ΠΕΡΙΕΧΟΜΕΝΟ ΑΤΟΜΙΚΟΥ ΚΙΤ Α' ΒΟΗΘΕΙΩΝ - IFAK II - SWAT</t>
  </si>
  <si>
    <t>ΣΥΛΛΟΓΗ</t>
  </si>
  <si>
    <t>ΠΠΡΦΑΔ309</t>
  </si>
  <si>
    <t>ΣΥΛΛΟΓΗ ΦΑΡΜΑΚΕΙΟΥ ΑΥΤΟΚΙΝΗΤΟΥ-ΜΗΧΑΝΗΣ</t>
  </si>
  <si>
    <t>TEMAXIO</t>
  </si>
  <si>
    <t>ΠΠΡΦΑΔ310</t>
  </si>
  <si>
    <t>ΚΙΤ ΦΑΡΜΑΚΕΙΟΥ ΑΥΤΟΚΙΝΗΤΟΥ</t>
  </si>
  <si>
    <t>ΠΠΡΦΑΔ311</t>
  </si>
  <si>
    <t>ΓANTIA ΝΑΥΛΟΝ (μιας χρήσης) σετ 100τεμ</t>
  </si>
  <si>
    <t>ΠΠΡΦΑΔ312</t>
  </si>
  <si>
    <t>ΙΜΑΝΤΑΣ ΙΣΧΑΙΜΗΣ ΠΕΡΙΔΕΣΗΣ TOURNIQUET</t>
  </si>
  <si>
    <t>ΠΠΡΦΑΔ313</t>
  </si>
  <si>
    <t>ΙΜΑΝΤΑΣ ΑΝΑΡΤΗΣΗΣ ΧΕΙΡΟΣ 6cm</t>
  </si>
  <si>
    <t>ΡΟΛΛΟ</t>
  </si>
  <si>
    <t>ΠΠΡΦΑΡ547</t>
  </si>
  <si>
    <t>ΨΑΛΙΔΙ ΚΟΠΗΣ ΕΠΙΔΕΣΜΩΝ ΑΝΟΞΕΙΔΩΤΟ ΕΥΘΥ 14 cm.</t>
  </si>
  <si>
    <t>ΠΠΡΦΑΔ357</t>
  </si>
  <si>
    <t xml:space="preserve">ΤΑΙΝΙΕΣ ΜΕΤΡΗΣΗΣ ΧΟΛΗΣΤΕΡΟΛΗΣ MULTI CARE </t>
  </si>
  <si>
    <t>ΠΠΡΦΑΔ358</t>
  </si>
  <si>
    <t xml:space="preserve">ΤΑΙΝΙΕΣ ΜΕΤΡΗΣΗΣ ΤΡΙΓΛΥΚΕΡΙΔΙΩΝ  MULTI CARE </t>
  </si>
  <si>
    <t>ΠΠΡΦΑΡ540</t>
  </si>
  <si>
    <t>XΑΡΤΙ ΕΞΕΤΑΣΤΙΚΟ ΑΠΛΟ ΧΑΡΤΙΝΟ 50cmX50m</t>
  </si>
  <si>
    <t>ΡΟΛΟ</t>
  </si>
  <si>
    <t>ΠΠΡΦΑΔ367</t>
  </si>
  <si>
    <t>ΧΑΡΤΙΝΕΣ ΧΕΙΡΟΠΕΤΣΕΤΕΣ ΜΙΑΣ ΧΡΗΣΗΕΩΣ 200 τεμ. Κιβώτιο 20 πακέτων</t>
  </si>
  <si>
    <t>ΚΙΒΩΤΙΟ</t>
  </si>
  <si>
    <t>ΠΠΡΦΑΡ121</t>
  </si>
  <si>
    <t>ΧΑΡΤΟΒΑΜΒΑΚΑΣ 5 Kgr</t>
  </si>
  <si>
    <t>ΤΕΜ</t>
  </si>
  <si>
    <t>ΠΠΡΦΑΔ377</t>
  </si>
  <si>
    <t>ΛΑΔΙ ΜΑΣΑΖ 4,000ML</t>
  </si>
  <si>
    <t>ΠΠΡΦΑΔ380</t>
  </si>
  <si>
    <t xml:space="preserve">ΘΕΡΜΟΜΕΤΡΟ ΨΗΦΙΑΚΟ </t>
  </si>
  <si>
    <t>ΠΠΡΦΑΔ381</t>
  </si>
  <si>
    <t>ΠΙΕΣΟΜΕΤΡΟ ΕΝΗΛΙΚΩΝ ΗΛΕΚΤΡΟΝΙΚΟ ΜΠΡΑΤΣΟΥ</t>
  </si>
  <si>
    <t>Ψηφιακό θερμόμετρο μασχάλης με εύκαμπτο άκρο </t>
  </si>
  <si>
    <t>ΠΠΡΦΑΔ390</t>
  </si>
  <si>
    <t>Ψηφιακό θερμόμετρο μασχάλης με εύκαμπτο άκρο, Αδιάβροχο θερμόμετρο για εύκολο καθάρισμα και απολύμανση ,Ψηφιακή οθόνη
Μέτρηση σε 10 sec</t>
  </si>
  <si>
    <t>ΠΠΡΦΑΔ391</t>
  </si>
  <si>
    <t>Θερμόμετρο ψηφιακό Μασχάλης</t>
  </si>
  <si>
    <t>Οικολογικό θερμόμετρο μασχάλης (χωρίς υδράργυρο)</t>
  </si>
  <si>
    <t>ΠΠΡΦΑΔ392</t>
  </si>
  <si>
    <t>Οικολογικό θερμόμετρο μασχάλης Γαλίου (χωρίς υδράργυρο)</t>
  </si>
  <si>
    <t>Φ.Π.Α. 24%</t>
  </si>
  <si>
    <t>ΓΕΝΙΚΗ ΣΥΝΟΛΙΚΗ ΑΞΙΑ ΠΡΟ ΦΠΑ</t>
  </si>
  <si>
    <t>ΣΥΝΟΛΟ Φ.Π.Α. 6,13,24%</t>
  </si>
  <si>
    <t>ΓΕΝΙΚΟ ΣΥΝΟΛΟ</t>
  </si>
  <si>
    <t xml:space="preserve"> </t>
  </si>
  <si>
    <t xml:space="preserve">Ημερομηνία : </t>
  </si>
  <si>
    <t>…………………..</t>
  </si>
  <si>
    <t xml:space="preserve">Ο ΠΡΟΣΦΕΡΩΝ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</si>
</sst>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&quot; €&quot;"/>
  </numFmts>
  <fonts count="44">
    <font>
      <sz val="11"/>
      <color rgb="FF000000"/>
      <name val="Calibri"/>
      <family val="2"/>
      <charset val="161"/>
    </font>
    <font>
      <sz val="10"/>
      <name val="Arial"/>
      <family val="2"/>
      <charset val="161"/>
    </font>
    <font>
      <i/>
      <sz val="11"/>
      <color rgb="FF7F7F7F"/>
      <name val="Calibri"/>
      <family val="2"/>
      <charset val="161"/>
    </font>
    <font>
      <u/>
      <sz val="12.65"/>
      <color rgb="FF0000FF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u/>
      <sz val="10"/>
      <color indexed="12"/>
      <name val="Arial"/>
      <family val="2"/>
      <charset val="161"/>
    </font>
    <font>
      <b/>
      <sz val="8"/>
      <name val="Arial"/>
      <family val="2"/>
      <charset val="161"/>
    </font>
    <font>
      <sz val="8"/>
      <name val="Arial"/>
      <family val="2"/>
      <charset val="161"/>
    </font>
    <font>
      <sz val="10"/>
      <name val="Arial Greek"/>
      <charset val="161"/>
    </font>
    <font>
      <sz val="11"/>
      <color indexed="8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1"/>
      <color indexed="52"/>
      <name val="Calibri"/>
      <family val="2"/>
      <charset val="161"/>
    </font>
    <font>
      <sz val="10"/>
      <name val="Arial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4"/>
      <color rgb="FF000000"/>
      <name val="Calibri"/>
      <family val="2"/>
      <charset val="161"/>
    </font>
    <font>
      <sz val="12"/>
      <name val="Arial"/>
      <family val="2"/>
      <charset val="161"/>
    </font>
    <font>
      <u/>
      <sz val="10"/>
      <color indexed="12"/>
      <name val="Arial"/>
      <family val="2"/>
      <charset val="161"/>
    </font>
    <font>
      <sz val="10"/>
      <name val="Arial"/>
      <family val="2"/>
      <charset val="161"/>
    </font>
    <font>
      <u/>
      <sz val="10"/>
      <color indexed="12"/>
      <name val="Arial"/>
      <family val="2"/>
      <charset val="161"/>
    </font>
    <font>
      <sz val="8"/>
      <color rgb="FF000000"/>
      <name val="Arial"/>
      <family val="2"/>
      <charset val="161"/>
    </font>
    <font>
      <sz val="12"/>
      <color rgb="FF000000"/>
      <name val="Calibri"/>
      <family val="2"/>
      <charset val="161"/>
    </font>
    <font>
      <sz val="7"/>
      <name val="Arial"/>
      <family val="2"/>
      <charset val="161"/>
    </font>
    <font>
      <sz val="7"/>
      <color rgb="FF000000"/>
      <name val="Calibri"/>
      <family val="2"/>
      <charset val="161"/>
    </font>
    <font>
      <b/>
      <sz val="7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4"/>
      <name val="Arial"/>
      <family val="2"/>
      <charset val="161"/>
    </font>
    <font>
      <b/>
      <u/>
      <sz val="16"/>
      <color rgb="FF000000"/>
      <name val="Calibri"/>
      <family val="2"/>
      <charset val="161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4">
    <xf numFmtId="0" fontId="0" fillId="0" borderId="0"/>
    <xf numFmtId="0" fontId="8" fillId="0" borderId="0"/>
    <xf numFmtId="0" fontId="2" fillId="0" borderId="0" applyBorder="0" applyProtection="0"/>
    <xf numFmtId="0" fontId="8" fillId="0" borderId="0"/>
    <xf numFmtId="0" fontId="8" fillId="0" borderId="0"/>
    <xf numFmtId="0" fontId="3" fillId="0" borderId="0" applyBorder="0" applyProtection="0"/>
    <xf numFmtId="0" fontId="2" fillId="0" borderId="0" applyBorder="0" applyProtection="0"/>
    <xf numFmtId="0" fontId="1" fillId="0" borderId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4" borderId="3" applyNumberFormat="0" applyAlignment="0" applyProtection="0"/>
    <xf numFmtId="0" fontId="15" fillId="23" borderId="4" applyNumberFormat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17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22" borderId="0" applyNumberFormat="0" applyBorder="0" applyAlignment="0" applyProtection="0"/>
    <xf numFmtId="0" fontId="17" fillId="11" borderId="8" applyNumberFormat="0" applyAlignment="0" applyProtection="0"/>
    <xf numFmtId="0" fontId="18" fillId="0" borderId="0" applyNumberFormat="0" applyFill="0" applyBorder="0" applyAlignment="0" applyProtection="0"/>
    <xf numFmtId="0" fontId="27" fillId="0" borderId="5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7" borderId="0" applyNumberFormat="0" applyBorder="0" applyAlignment="0" applyProtection="0"/>
    <xf numFmtId="0" fontId="26" fillId="0" borderId="0"/>
    <xf numFmtId="0" fontId="12" fillId="0" borderId="0"/>
    <xf numFmtId="0" fontId="21" fillId="12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5" borderId="7" applyNumberFormat="0" applyFont="0" applyAlignment="0" applyProtection="0"/>
    <xf numFmtId="0" fontId="26" fillId="5" borderId="7" applyNumberFormat="0" applyFont="0" applyAlignment="0" applyProtection="0"/>
    <xf numFmtId="0" fontId="23" fillId="0" borderId="6" applyNumberFormat="0" applyFill="0" applyAlignment="0" applyProtection="0"/>
    <xf numFmtId="0" fontId="24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25" fillId="11" borderId="3" applyNumberFormat="0" applyAlignment="0" applyProtection="0"/>
    <xf numFmtId="0" fontId="26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26" fillId="5" borderId="7" applyNumberFormat="0" applyFont="0" applyAlignment="0" applyProtection="0"/>
    <xf numFmtId="0" fontId="3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4" fillId="5" borderId="7" applyNumberFormat="0" applyFont="0" applyAlignment="0" applyProtection="0"/>
    <xf numFmtId="0" fontId="1" fillId="5" borderId="7" applyNumberFormat="0" applyFont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5" borderId="7" applyNumberFormat="0" applyFont="0" applyAlignment="0" applyProtection="0"/>
  </cellStyleXfs>
  <cellXfs count="10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0" fillId="0" borderId="12" xfId="0" applyBorder="1"/>
    <xf numFmtId="0" fontId="11" fillId="0" borderId="12" xfId="0" applyFont="1" applyBorder="1" applyAlignment="1">
      <alignment horizontal="center" vertical="center" wrapText="1" readingOrder="1"/>
    </xf>
    <xf numFmtId="0" fontId="11" fillId="0" borderId="12" xfId="7" applyFont="1" applyBorder="1" applyAlignment="1">
      <alignment horizontal="center" vertical="center" wrapText="1" readingOrder="1"/>
    </xf>
    <xf numFmtId="0" fontId="11" fillId="0" borderId="13" xfId="7" applyFont="1" applyBorder="1" applyAlignment="1">
      <alignment horizontal="center" vertical="center" wrapText="1" readingOrder="1"/>
    </xf>
    <xf numFmtId="3" fontId="32" fillId="0" borderId="0" xfId="0" applyNumberFormat="1" applyFont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5" fillId="0" borderId="0" xfId="0" applyFont="1"/>
    <xf numFmtId="164" fontId="11" fillId="0" borderId="14" xfId="7" applyNumberFormat="1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right" vertical="center" wrapText="1" readingOrder="1"/>
    </xf>
    <xf numFmtId="0" fontId="11" fillId="0" borderId="17" xfId="7" applyFont="1" applyBorder="1" applyAlignment="1">
      <alignment horizontal="center" vertical="center" wrapText="1" readingOrder="1"/>
    </xf>
    <xf numFmtId="164" fontId="11" fillId="0" borderId="14" xfId="0" applyNumberFormat="1" applyFont="1" applyBorder="1" applyAlignment="1">
      <alignment horizontal="center" vertical="center" wrapText="1" readingOrder="1"/>
    </xf>
    <xf numFmtId="164" fontId="0" fillId="0" borderId="12" xfId="0" applyNumberFormat="1" applyBorder="1"/>
    <xf numFmtId="0" fontId="5" fillId="0" borderId="12" xfId="0" applyFont="1" applyBorder="1"/>
    <xf numFmtId="0" fontId="7" fillId="0" borderId="12" xfId="0" applyFont="1" applyBorder="1" applyAlignment="1">
      <alignment horizontal="center" vertical="center"/>
    </xf>
    <xf numFmtId="164" fontId="5" fillId="0" borderId="12" xfId="0" applyNumberFormat="1" applyFont="1" applyBorder="1"/>
    <xf numFmtId="0" fontId="4" fillId="0" borderId="0" xfId="0" applyFont="1" applyAlignment="1">
      <alignment wrapText="1"/>
    </xf>
    <xf numFmtId="0" fontId="11" fillId="0" borderId="1" xfId="7" applyFont="1" applyBorder="1" applyAlignment="1">
      <alignment horizontal="center" vertical="center" wrapText="1" readingOrder="1"/>
    </xf>
    <xf numFmtId="0" fontId="11" fillId="0" borderId="2" xfId="7" applyFont="1" applyBorder="1" applyAlignment="1">
      <alignment horizontal="center" vertical="center" wrapText="1" readingOrder="1"/>
    </xf>
    <xf numFmtId="0" fontId="0" fillId="25" borderId="0" xfId="0" applyFill="1"/>
    <xf numFmtId="164" fontId="11" fillId="25" borderId="14" xfId="7" applyNumberFormat="1" applyFont="1" applyFill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 wrapText="1" readingOrder="1"/>
    </xf>
    <xf numFmtId="164" fontId="0" fillId="0" borderId="0" xfId="0" applyNumberFormat="1"/>
    <xf numFmtId="164" fontId="5" fillId="0" borderId="0" xfId="0" applyNumberFormat="1" applyFont="1"/>
    <xf numFmtId="0" fontId="0" fillId="0" borderId="0" xfId="0" applyAlignment="1">
      <alignment wrapText="1"/>
    </xf>
    <xf numFmtId="0" fontId="37" fillId="0" borderId="0" xfId="0" applyFont="1" applyAlignment="1">
      <alignment horizontal="center" wrapText="1"/>
    </xf>
    <xf numFmtId="0" fontId="39" fillId="0" borderId="0" xfId="0" applyFont="1"/>
    <xf numFmtId="0" fontId="39" fillId="0" borderId="12" xfId="0" applyFont="1" applyBorder="1"/>
    <xf numFmtId="0" fontId="40" fillId="0" borderId="12" xfId="0" applyFont="1" applyBorder="1"/>
    <xf numFmtId="0" fontId="38" fillId="0" borderId="13" xfId="7" applyFont="1" applyBorder="1" applyAlignment="1">
      <alignment horizontal="center" vertical="center" wrapText="1" readingOrder="1"/>
    </xf>
    <xf numFmtId="0" fontId="0" fillId="0" borderId="22" xfId="0" applyBorder="1"/>
    <xf numFmtId="0" fontId="5" fillId="0" borderId="22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7" fillId="2" borderId="2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 readingOrder="1"/>
    </xf>
    <xf numFmtId="164" fontId="11" fillId="28" borderId="2" xfId="7" applyNumberFormat="1" applyFont="1" applyFill="1" applyBorder="1" applyAlignment="1">
      <alignment horizontal="center" vertical="center" wrapText="1" readingOrder="1"/>
    </xf>
    <xf numFmtId="164" fontId="11" fillId="28" borderId="14" xfId="7" applyNumberFormat="1" applyFont="1" applyFill="1" applyBorder="1" applyAlignment="1">
      <alignment horizontal="center" vertical="center" wrapText="1" readingOrder="1"/>
    </xf>
    <xf numFmtId="164" fontId="11" fillId="28" borderId="14" xfId="43" applyNumberFormat="1" applyFont="1" applyFill="1" applyBorder="1" applyAlignment="1">
      <alignment horizontal="center" vertical="center" wrapText="1" readingOrder="1"/>
    </xf>
    <xf numFmtId="165" fontId="36" fillId="29" borderId="20" xfId="7" applyNumberFormat="1" applyFont="1" applyFill="1" applyBorder="1" applyAlignment="1">
      <alignment horizontal="center" vertical="center" wrapText="1" readingOrder="1"/>
    </xf>
    <xf numFmtId="0" fontId="42" fillId="0" borderId="17" xfId="7" applyFont="1" applyBorder="1" applyAlignment="1">
      <alignment horizontal="center" vertical="center" wrapText="1" readingOrder="1"/>
    </xf>
    <xf numFmtId="4" fontId="42" fillId="0" borderId="21" xfId="0" applyNumberFormat="1" applyFont="1" applyBorder="1" applyAlignment="1">
      <alignment horizontal="center" vertical="center" wrapText="1" readingOrder="1"/>
    </xf>
    <xf numFmtId="164" fontId="0" fillId="28" borderId="12" xfId="0" applyNumberFormat="1" applyFill="1" applyBorder="1"/>
    <xf numFmtId="164" fontId="11" fillId="28" borderId="14" xfId="0" applyNumberFormat="1" applyFont="1" applyFill="1" applyBorder="1" applyAlignment="1">
      <alignment horizontal="center" vertical="center" wrapText="1" readingOrder="1"/>
    </xf>
    <xf numFmtId="0" fontId="41" fillId="0" borderId="0" xfId="0" applyFont="1"/>
    <xf numFmtId="0" fontId="10" fillId="0" borderId="0" xfId="0" applyFont="1" applyAlignment="1">
      <alignment horizontal="right" vertical="center" wrapText="1" readingOrder="1"/>
    </xf>
    <xf numFmtId="3" fontId="0" fillId="0" borderId="0" xfId="0" applyNumberFormat="1"/>
    <xf numFmtId="0" fontId="10" fillId="0" borderId="12" xfId="0" applyFont="1" applyBorder="1" applyAlignment="1">
      <alignment horizontal="right" vertical="center" wrapText="1" readingOrder="1"/>
    </xf>
    <xf numFmtId="0" fontId="4" fillId="0" borderId="25" xfId="0" applyFont="1" applyBorder="1"/>
    <xf numFmtId="0" fontId="4" fillId="0" borderId="26" xfId="0" applyFont="1" applyBorder="1"/>
    <xf numFmtId="0" fontId="0" fillId="0" borderId="27" xfId="0" applyBorder="1"/>
    <xf numFmtId="0" fontId="4" fillId="0" borderId="28" xfId="0" applyFont="1" applyBorder="1"/>
    <xf numFmtId="0" fontId="43" fillId="0" borderId="0" xfId="0" applyFont="1" applyAlignment="1">
      <alignment vertical="center"/>
    </xf>
    <xf numFmtId="0" fontId="0" fillId="0" borderId="29" xfId="0" applyBorder="1"/>
    <xf numFmtId="0" fontId="37" fillId="0" borderId="28" xfId="0" applyFont="1" applyBorder="1" applyAlignment="1">
      <alignment horizontal="center" wrapText="1"/>
    </xf>
    <xf numFmtId="0" fontId="37" fillId="0" borderId="29" xfId="0" applyFont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0" fillId="0" borderId="30" xfId="0" applyBorder="1"/>
    <xf numFmtId="0" fontId="11" fillId="0" borderId="0" xfId="58" applyFont="1" applyAlignment="1">
      <alignment horizontal="center" vertical="center" wrapText="1" readingOrder="1"/>
    </xf>
    <xf numFmtId="0" fontId="11" fillId="0" borderId="12" xfId="58" applyFont="1" applyBorder="1" applyAlignment="1">
      <alignment horizontal="center" vertical="center" wrapText="1" readingOrder="1"/>
    </xf>
    <xf numFmtId="164" fontId="11" fillId="0" borderId="14" xfId="58" applyNumberFormat="1" applyFont="1" applyBorder="1" applyAlignment="1">
      <alignment horizontal="center" vertical="center" wrapText="1" readingOrder="1"/>
    </xf>
    <xf numFmtId="0" fontId="11" fillId="0" borderId="12" xfId="7" applyFont="1" applyBorder="1" applyAlignment="1">
      <alignment horizontal="center" vertical="center" wrapText="1" shrinkToFit="1" readingOrder="1"/>
    </xf>
    <xf numFmtId="49" fontId="11" fillId="0" borderId="12" xfId="7" applyNumberFormat="1" applyFont="1" applyBorder="1" applyAlignment="1">
      <alignment horizontal="center" vertical="center" wrapText="1" readingOrder="1"/>
    </xf>
    <xf numFmtId="0" fontId="11" fillId="0" borderId="12" xfId="7" applyFont="1" applyBorder="1" applyAlignment="1">
      <alignment vertical="center" wrapText="1" readingOrder="1"/>
    </xf>
    <xf numFmtId="49" fontId="11" fillId="0" borderId="12" xfId="7" applyNumberFormat="1" applyFont="1" applyBorder="1" applyAlignment="1">
      <alignment vertical="center" wrapText="1" readingOrder="1"/>
    </xf>
    <xf numFmtId="0" fontId="11" fillId="0" borderId="12" xfId="7" applyFont="1" applyBorder="1" applyAlignment="1">
      <alignment horizontal="left" vertical="top" wrapText="1"/>
    </xf>
    <xf numFmtId="0" fontId="11" fillId="0" borderId="12" xfId="7" applyFont="1" applyBorder="1" applyAlignment="1">
      <alignment horizontal="center" vertical="top" wrapText="1"/>
    </xf>
    <xf numFmtId="0" fontId="1" fillId="0" borderId="12" xfId="7" applyBorder="1"/>
    <xf numFmtId="0" fontId="11" fillId="0" borderId="12" xfId="7" applyFont="1" applyBorder="1"/>
    <xf numFmtId="0" fontId="11" fillId="0" borderId="12" xfId="58" applyFont="1" applyBorder="1" applyAlignment="1">
      <alignment wrapText="1"/>
    </xf>
    <xf numFmtId="0" fontId="11" fillId="0" borderId="12" xfId="0" applyFont="1" applyBorder="1" applyAlignment="1">
      <alignment vertical="center" wrapText="1" readingOrder="1"/>
    </xf>
    <xf numFmtId="0" fontId="36" fillId="0" borderId="12" xfId="0" applyFont="1" applyBorder="1"/>
    <xf numFmtId="1" fontId="11" fillId="0" borderId="12" xfId="0" applyNumberFormat="1" applyFont="1" applyBorder="1" applyAlignment="1">
      <alignment horizontal="center" vertical="center" wrapText="1" readingOrder="1"/>
    </xf>
    <xf numFmtId="0" fontId="36" fillId="0" borderId="12" xfId="0" applyFont="1" applyBorder="1" applyAlignment="1">
      <alignment wrapText="1"/>
    </xf>
    <xf numFmtId="0" fontId="36" fillId="0" borderId="0" xfId="7" applyFont="1" applyAlignment="1">
      <alignment horizontal="center" vertical="center" wrapText="1" readingOrder="1"/>
    </xf>
    <xf numFmtId="0" fontId="11" fillId="0" borderId="12" xfId="58" applyFont="1" applyBorder="1" applyAlignment="1">
      <alignment horizontal="center" wrapText="1"/>
    </xf>
    <xf numFmtId="0" fontId="11" fillId="0" borderId="12" xfId="61" applyFont="1" applyBorder="1" applyAlignment="1">
      <alignment horizontal="center" vertical="center" wrapText="1" readingOrder="1"/>
    </xf>
    <xf numFmtId="0" fontId="36" fillId="0" borderId="18" xfId="7" applyFont="1" applyBorder="1" applyAlignment="1">
      <alignment horizontal="center" vertical="center" wrapText="1" readingOrder="1"/>
    </xf>
    <xf numFmtId="0" fontId="36" fillId="0" borderId="19" xfId="7" applyFont="1" applyBorder="1" applyAlignment="1">
      <alignment horizontal="center" vertical="center" wrapText="1" readingOrder="1"/>
    </xf>
    <xf numFmtId="0" fontId="36" fillId="0" borderId="19" xfId="58" applyFont="1" applyBorder="1" applyAlignment="1">
      <alignment horizontal="center" wrapText="1"/>
    </xf>
    <xf numFmtId="165" fontId="36" fillId="0" borderId="20" xfId="0" applyNumberFormat="1" applyFont="1" applyBorder="1" applyAlignment="1">
      <alignment horizontal="center" vertical="center" wrapText="1" readingOrder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27" borderId="12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1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31" fillId="26" borderId="23" xfId="0" applyFont="1" applyFill="1" applyBorder="1" applyAlignment="1"/>
    <xf numFmtId="0" fontId="0" fillId="0" borderId="24" xfId="0" applyBorder="1" applyAlignment="1"/>
    <xf numFmtId="0" fontId="31" fillId="26" borderId="15" xfId="0" applyFont="1" applyFill="1" applyBorder="1" applyAlignment="1"/>
    <xf numFmtId="0" fontId="0" fillId="0" borderId="16" xfId="0" applyBorder="1" applyAlignment="1"/>
  </cellXfs>
  <cellStyles count="64">
    <cellStyle name="20% - Έμφαση1 2" xfId="8" xr:uid="{D849D029-33F6-442A-9918-55B2ADB84BB3}"/>
    <cellStyle name="20% - Έμφαση2 2" xfId="9" xr:uid="{D6C89BB7-2A8A-4A10-B3B7-1AD50F1C78AF}"/>
    <cellStyle name="20% - Έμφαση3 2" xfId="10" xr:uid="{02BC05F4-9E58-413E-ACB6-10910797C9A0}"/>
    <cellStyle name="20% - Έμφαση4 2" xfId="11" xr:uid="{EBA76755-9677-4264-AC67-6394F9F9B622}"/>
    <cellStyle name="20% - Έμφαση5 2" xfId="12" xr:uid="{2F0BA351-A538-4B92-B45A-E268B758E8FA}"/>
    <cellStyle name="20% - Έμφαση6 2" xfId="13" xr:uid="{83FB6673-5FF6-4527-9632-1CAD6D1077FA}"/>
    <cellStyle name="40% - Έμφαση1 2" xfId="14" xr:uid="{D454FE4D-6E48-447C-9675-97764001325F}"/>
    <cellStyle name="40% - Έμφαση2 2" xfId="15" xr:uid="{DD21B25B-4CB5-4820-8BD4-F15F332F81D1}"/>
    <cellStyle name="40% - Έμφαση3 2" xfId="16" xr:uid="{A1200461-EFA6-4115-848F-AF8374C8BC39}"/>
    <cellStyle name="40% - Έμφαση4 2" xfId="17" xr:uid="{07A7528E-2056-481B-82A6-BA1C8E59ABAD}"/>
    <cellStyle name="40% - Έμφαση5 2" xfId="18" xr:uid="{48F7A4F9-624C-4727-A884-81B81A795B8E}"/>
    <cellStyle name="40% - Έμφαση6 2" xfId="19" xr:uid="{2F185E60-6928-4986-8A35-9DC4E915C29E}"/>
    <cellStyle name="60% - Έμφαση1 2" xfId="20" xr:uid="{C30A9467-7061-47B3-B4A8-26DCAC8F425E}"/>
    <cellStyle name="60% - Έμφαση2 2" xfId="21" xr:uid="{EB4DE9B7-34DD-4429-9B50-187986F5D42E}"/>
    <cellStyle name="60% - Έμφαση3 2" xfId="22" xr:uid="{F4B1CE5E-E75E-426F-B68A-8E280B461812}"/>
    <cellStyle name="60% - Έμφαση4 2" xfId="23" xr:uid="{BF8D88E2-CFCE-48DE-8DEF-79CFE8E963DE}"/>
    <cellStyle name="60% - Έμφαση5 2" xfId="24" xr:uid="{B57CE51A-E752-49E0-8158-3A8A74FCCDAE}"/>
    <cellStyle name="60% - Έμφαση6 2" xfId="25" xr:uid="{124E008E-F88A-4C60-A589-BD4F2B046239}"/>
    <cellStyle name="Excel Built-in Explanatory Text" xfId="6" xr:uid="{00000000-0005-0000-0000-00000B000000}"/>
    <cellStyle name="TableStyleLight1" xfId="1" xr:uid="{00000000-0005-0000-0000-000006000000}"/>
    <cellStyle name="Εισαγωγή 2" xfId="27" xr:uid="{7469EFA4-76F3-4D35-B273-AEF08E873159}"/>
    <cellStyle name="Έλεγχος κελιού 2" xfId="28" xr:uid="{96E75F21-09E8-4937-9F42-DEEC37EB6A35}"/>
    <cellStyle name="Έμφαση1 2" xfId="29" xr:uid="{C93406B9-698F-459D-905B-D7B0F26CEEFA}"/>
    <cellStyle name="Έμφαση2 2" xfId="30" xr:uid="{798F763F-9540-4A28-B453-EEC925F0E0DB}"/>
    <cellStyle name="Έμφαση3 2" xfId="31" xr:uid="{970A0650-E898-423B-B9D1-AA47610B698B}"/>
    <cellStyle name="Έμφαση4 2" xfId="32" xr:uid="{15E9FFDE-4AA7-47FA-A9D9-878F6E019A56}"/>
    <cellStyle name="Έμφαση5 2" xfId="33" xr:uid="{2D3CB6C5-C5C4-4C7D-A4D5-D350C4E60940}"/>
    <cellStyle name="Έμφαση6 2" xfId="34" xr:uid="{A1509F55-5E61-4CD2-90FD-9EBBF689DF1D}"/>
    <cellStyle name="Έξοδος 2" xfId="35" xr:uid="{99DE0E46-4586-414A-A93D-4C7C41C4256E}"/>
    <cellStyle name="Επεξηγηματικό κείμενο 2" xfId="2" xr:uid="{00000000-0005-0000-0000-000007000000}"/>
    <cellStyle name="Επεξηγηματικό κείμενο 2 2" xfId="36" xr:uid="{50F54236-9046-4E19-8579-F26D338DCB33}"/>
    <cellStyle name="Επικεφαλίδα 1 2" xfId="37" xr:uid="{0CD13DF2-E1F6-4B33-AD51-56F4BBE8B903}"/>
    <cellStyle name="Επικεφαλίδα 2 2" xfId="38" xr:uid="{5C6406EE-8895-402A-9F85-373CAC72D082}"/>
    <cellStyle name="Επικεφαλίδα 3 2" xfId="39" xr:uid="{5B6930F8-9FFB-46F3-B3C4-D0F684050952}"/>
    <cellStyle name="Επικεφαλίδα 4 2" xfId="40" xr:uid="{947CA63F-AF66-40FC-9433-7E70F05CFD87}"/>
    <cellStyle name="Κακό 2" xfId="41" xr:uid="{3FC941E3-9B7C-423B-ABD8-D575103C940B}"/>
    <cellStyle name="Καλό 2" xfId="42" xr:uid="{69159942-6EBE-4A0B-B384-F919EC51EA62}"/>
    <cellStyle name="Κανονικό" xfId="0" builtinId="0"/>
    <cellStyle name="Κανονικό 2" xfId="43" xr:uid="{6454DCD9-8B21-4D3F-9014-D0A0DF24E3FF}"/>
    <cellStyle name="Κανονικό 2 2" xfId="58" xr:uid="{BCDB732F-663B-4F6E-AC15-F79F45BC8B10}"/>
    <cellStyle name="Κανονικό 3" xfId="3" xr:uid="{00000000-0005-0000-0000-000008000000}"/>
    <cellStyle name="Κανονικό 4" xfId="4" xr:uid="{00000000-0005-0000-0000-000009000000}"/>
    <cellStyle name="Κανονικό 5" xfId="44" xr:uid="{C157BE94-2EC0-4AEF-B72C-9FA3882C474B}"/>
    <cellStyle name="Κανονικό 6" xfId="7" xr:uid="{10933DE3-3AB5-41DD-9426-F0F717DBF8C7}"/>
    <cellStyle name="Κανονικό 6 2" xfId="53" xr:uid="{33E761D3-F96A-4148-A1EC-1F55698E7968}"/>
    <cellStyle name="Κανονικό 6 2 2" xfId="61" xr:uid="{2260A949-B746-4E51-8684-42D76B4E8AF1}"/>
    <cellStyle name="Κανονικό 6 3" xfId="56" xr:uid="{91C764E7-A3DA-4B2D-8EC9-FCC2811D9A98}"/>
    <cellStyle name="Ουδέτερο 2" xfId="45" xr:uid="{FB05719A-EB99-48C2-8DF0-758F40096E55}"/>
    <cellStyle name="Προειδοποιητικό κείμενο 2" xfId="46" xr:uid="{1C3CDB3F-D125-49C9-A76D-9187BDBA393D}"/>
    <cellStyle name="Σημείωση 2" xfId="47" xr:uid="{EE577B66-8F05-4424-9BD1-5ECF4C8141C2}"/>
    <cellStyle name="Σημείωση 2 2" xfId="55" xr:uid="{014C5D1D-EEFF-43B7-8A9B-028075669626}"/>
    <cellStyle name="Σημείωση 2 2 2" xfId="63" xr:uid="{5DB46C84-3941-4DAA-A9FF-A24FF141FD76}"/>
    <cellStyle name="Σημείωση 2 3" xfId="59" xr:uid="{748400BA-F5A5-4610-B095-C2A0717F8D42}"/>
    <cellStyle name="Σημείωση 3" xfId="48" xr:uid="{03406723-B5D9-45E8-A620-AABC325BC67C}"/>
    <cellStyle name="Σημείωση 3 2" xfId="60" xr:uid="{1F7505B1-F171-4890-AA16-F90D627BCCAA}"/>
    <cellStyle name="Συνδεδεμένο κελί 2" xfId="49" xr:uid="{93ECFF93-1ADB-44E9-A028-346DAF5DDEEC}"/>
    <cellStyle name="Σύνολο 2" xfId="50" xr:uid="{8AC3588C-CAFD-4E8B-96D4-DB64DCA95D75}"/>
    <cellStyle name="Τίτλος 2" xfId="51" xr:uid="{C41BF88C-A555-45ED-8271-B1505F81E392}"/>
    <cellStyle name="Υπερ-σύνδεση 2" xfId="5" xr:uid="{00000000-0005-0000-0000-00000A000000}"/>
    <cellStyle name="Υπερ-σύνδεση 3" xfId="26" xr:uid="{4C7F05A7-2AF2-42FC-BE6E-24EE6509DC6F}"/>
    <cellStyle name="Υπερ-σύνδεση 3 2" xfId="54" xr:uid="{B2CDA093-0B9A-4620-A824-499BE863E3E7}"/>
    <cellStyle name="Υπερ-σύνδεση 3 2 2" xfId="62" xr:uid="{6588A876-09A1-4071-A1BF-183C7D7D4F5D}"/>
    <cellStyle name="Υπερ-σύνδεση 3 3" xfId="57" xr:uid="{ED8E8B2B-E21A-417F-9DD4-2A6DD4D3D16E}"/>
    <cellStyle name="Υπολογισμός 2" xfId="52" xr:uid="{CB2E8AE6-1410-4C1B-92A1-980714968352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C0504D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0F573-BE8E-4B3E-A3B2-FD87128EA8B3}">
  <dimension ref="A1:J205"/>
  <sheetViews>
    <sheetView showZeros="0" tabSelected="1" topLeftCell="A175" zoomScale="80" zoomScaleNormal="80" workbookViewId="0">
      <selection activeCell="I194" sqref="I194"/>
    </sheetView>
  </sheetViews>
  <sheetFormatPr defaultRowHeight="15"/>
  <cols>
    <col min="1" max="1" width="15.42578125" customWidth="1"/>
    <col min="2" max="2" width="10.42578125" customWidth="1"/>
    <col min="3" max="3" width="4.42578125" style="1" customWidth="1"/>
    <col min="4" max="4" width="27.140625" style="1" customWidth="1"/>
    <col min="5" max="5" width="11.7109375" style="1" customWidth="1"/>
    <col min="6" max="6" width="12.42578125" style="1" customWidth="1"/>
    <col min="7" max="7" width="22.28515625" style="1" customWidth="1"/>
    <col min="8" max="8" width="12.28515625" customWidth="1"/>
    <col min="9" max="9" width="19.7109375" customWidth="1"/>
    <col min="10" max="10" width="16.85546875" customWidth="1"/>
  </cols>
  <sheetData>
    <row r="1" spans="1:9" ht="47.25" customHeight="1">
      <c r="A1" s="30"/>
      <c r="B1" s="30"/>
      <c r="C1" s="30"/>
      <c r="D1" s="30"/>
      <c r="E1" s="30"/>
      <c r="F1" s="30"/>
      <c r="G1" s="30"/>
    </row>
    <row r="2" spans="1:9" ht="105" customHeight="1">
      <c r="A2" s="88" t="s">
        <v>0</v>
      </c>
      <c r="B2" s="88"/>
      <c r="C2" s="88"/>
      <c r="D2" s="88"/>
      <c r="E2" s="89"/>
      <c r="F2" s="30"/>
      <c r="G2" s="30"/>
    </row>
    <row r="3" spans="1:9" ht="42.75" customHeight="1">
      <c r="A3" s="38"/>
      <c r="B3" s="38"/>
      <c r="C3" s="38"/>
      <c r="D3" s="38"/>
      <c r="E3" s="30"/>
      <c r="F3" s="30"/>
      <c r="G3" s="30"/>
    </row>
    <row r="4" spans="1:9" ht="33.75" customHeight="1">
      <c r="A4" s="38"/>
      <c r="B4" s="38"/>
      <c r="C4" s="38"/>
      <c r="D4" s="95" t="s">
        <v>1</v>
      </c>
      <c r="E4" s="95"/>
      <c r="F4" s="95"/>
      <c r="G4" s="95"/>
      <c r="H4" s="39"/>
    </row>
    <row r="5" spans="1:9" ht="55.5" customHeight="1">
      <c r="A5" s="30"/>
      <c r="B5" s="30"/>
      <c r="C5" s="30"/>
      <c r="D5" s="92" t="s">
        <v>2</v>
      </c>
      <c r="E5" s="93"/>
      <c r="F5" s="93"/>
      <c r="G5" s="93"/>
    </row>
    <row r="6" spans="1:9" ht="55.5" customHeight="1">
      <c r="A6" s="30"/>
      <c r="B6" s="30"/>
      <c r="C6" s="30"/>
      <c r="D6" s="94" t="s">
        <v>3</v>
      </c>
      <c r="E6" s="94"/>
      <c r="F6" s="94"/>
      <c r="G6" s="94"/>
    </row>
    <row r="7" spans="1:9" ht="16.5" thickBot="1">
      <c r="C7"/>
      <c r="D7"/>
      <c r="E7"/>
      <c r="F7"/>
      <c r="G7"/>
      <c r="I7" s="11"/>
    </row>
    <row r="8" spans="1:9" ht="36">
      <c r="A8" s="10" t="s">
        <v>4</v>
      </c>
      <c r="B8" s="10" t="s">
        <v>5</v>
      </c>
      <c r="C8" s="10" t="s">
        <v>6</v>
      </c>
      <c r="D8" s="10" t="s">
        <v>7</v>
      </c>
      <c r="E8" s="10" t="s">
        <v>8</v>
      </c>
      <c r="F8" s="16" t="s">
        <v>9</v>
      </c>
      <c r="G8" s="46" t="s">
        <v>10</v>
      </c>
      <c r="H8" s="41" t="s">
        <v>11</v>
      </c>
      <c r="I8" s="47" t="s">
        <v>12</v>
      </c>
    </row>
    <row r="9" spans="1:9">
      <c r="A9" s="9"/>
      <c r="B9" s="9"/>
      <c r="C9" s="9"/>
      <c r="D9" s="9"/>
      <c r="E9" s="9"/>
      <c r="F9" s="9"/>
      <c r="G9" s="9"/>
      <c r="H9" s="27"/>
      <c r="I9" s="12"/>
    </row>
    <row r="10" spans="1:9" ht="36.75" customHeight="1" thickBot="1">
      <c r="A10" s="23"/>
      <c r="B10" s="24"/>
      <c r="C10" s="24"/>
      <c r="D10" s="96" t="s">
        <v>13</v>
      </c>
      <c r="E10" s="97"/>
      <c r="F10" s="97"/>
      <c r="G10" s="97"/>
      <c r="H10" s="90"/>
      <c r="I10" s="91"/>
    </row>
    <row r="11" spans="1:9" ht="45">
      <c r="A11" s="9" t="s">
        <v>14</v>
      </c>
      <c r="B11" s="9" t="s">
        <v>15</v>
      </c>
      <c r="C11" s="5">
        <v>1</v>
      </c>
      <c r="D11" s="9" t="s">
        <v>16</v>
      </c>
      <c r="E11" s="9" t="s">
        <v>17</v>
      </c>
      <c r="F11" s="14">
        <v>1.5</v>
      </c>
      <c r="G11" s="42"/>
      <c r="H11" s="7">
        <v>13</v>
      </c>
      <c r="I11" s="48">
        <f t="shared" ref="I11:I63" si="0">ROUND(H11*$G11,2)</f>
        <v>0</v>
      </c>
    </row>
    <row r="12" spans="1:9" ht="33.75">
      <c r="A12" s="9" t="s">
        <v>18</v>
      </c>
      <c r="B12" s="9" t="s">
        <v>19</v>
      </c>
      <c r="C12" s="5">
        <f>C11+1</f>
        <v>2</v>
      </c>
      <c r="D12" s="9" t="s">
        <v>20</v>
      </c>
      <c r="E12" s="9" t="s">
        <v>21</v>
      </c>
      <c r="F12" s="14">
        <v>3.5</v>
      </c>
      <c r="G12" s="43"/>
      <c r="H12" s="7">
        <v>8</v>
      </c>
      <c r="I12" s="48">
        <f t="shared" si="0"/>
        <v>0</v>
      </c>
    </row>
    <row r="13" spans="1:9" ht="76.5" customHeight="1">
      <c r="A13" s="9" t="s">
        <v>22</v>
      </c>
      <c r="B13" s="9" t="s">
        <v>23</v>
      </c>
      <c r="C13" s="5">
        <f t="shared" ref="C13:C76" si="1">C12+1</f>
        <v>3</v>
      </c>
      <c r="D13" s="9" t="s">
        <v>24</v>
      </c>
      <c r="E13" s="9" t="s">
        <v>17</v>
      </c>
      <c r="F13" s="14">
        <v>3.5</v>
      </c>
      <c r="G13" s="43"/>
      <c r="H13" s="7">
        <v>64</v>
      </c>
      <c r="I13" s="48">
        <f t="shared" si="0"/>
        <v>0</v>
      </c>
    </row>
    <row r="14" spans="1:9" ht="33.75">
      <c r="A14" s="9" t="s">
        <v>25</v>
      </c>
      <c r="B14" s="9" t="s">
        <v>26</v>
      </c>
      <c r="C14" s="5">
        <f t="shared" si="1"/>
        <v>4</v>
      </c>
      <c r="D14" s="9" t="s">
        <v>27</v>
      </c>
      <c r="E14" s="9" t="s">
        <v>17</v>
      </c>
      <c r="F14" s="14">
        <v>6</v>
      </c>
      <c r="G14" s="43"/>
      <c r="H14" s="7">
        <v>164</v>
      </c>
      <c r="I14" s="48">
        <f t="shared" si="0"/>
        <v>0</v>
      </c>
    </row>
    <row r="15" spans="1:9" ht="33.75">
      <c r="A15" s="9" t="s">
        <v>28</v>
      </c>
      <c r="B15" s="9" t="s">
        <v>29</v>
      </c>
      <c r="C15" s="5">
        <f t="shared" si="1"/>
        <v>5</v>
      </c>
      <c r="D15" s="9" t="s">
        <v>30</v>
      </c>
      <c r="E15" s="9" t="s">
        <v>17</v>
      </c>
      <c r="F15" s="14">
        <v>2.5</v>
      </c>
      <c r="G15" s="43"/>
      <c r="H15" s="7">
        <v>86</v>
      </c>
      <c r="I15" s="48">
        <f t="shared" si="0"/>
        <v>0</v>
      </c>
    </row>
    <row r="16" spans="1:9" ht="22.5">
      <c r="A16" s="9" t="s">
        <v>31</v>
      </c>
      <c r="B16" s="9" t="s">
        <v>32</v>
      </c>
      <c r="C16" s="5">
        <f t="shared" si="1"/>
        <v>6</v>
      </c>
      <c r="D16" s="9" t="s">
        <v>33</v>
      </c>
      <c r="E16" s="9" t="s">
        <v>17</v>
      </c>
      <c r="F16" s="14">
        <v>5.5</v>
      </c>
      <c r="G16" s="43"/>
      <c r="H16" s="7">
        <v>30</v>
      </c>
      <c r="I16" s="48">
        <f t="shared" si="0"/>
        <v>0</v>
      </c>
    </row>
    <row r="17" spans="1:9" ht="45">
      <c r="A17" s="9" t="s">
        <v>34</v>
      </c>
      <c r="B17" s="9" t="s">
        <v>35</v>
      </c>
      <c r="C17" s="5">
        <f t="shared" si="1"/>
        <v>7</v>
      </c>
      <c r="D17" s="9" t="s">
        <v>36</v>
      </c>
      <c r="E17" s="9" t="s">
        <v>17</v>
      </c>
      <c r="F17" s="14">
        <v>9.5</v>
      </c>
      <c r="G17" s="43"/>
      <c r="H17" s="7">
        <v>3</v>
      </c>
      <c r="I17" s="48">
        <f t="shared" si="0"/>
        <v>0</v>
      </c>
    </row>
    <row r="18" spans="1:9" ht="33.75">
      <c r="A18" s="9" t="s">
        <v>37</v>
      </c>
      <c r="B18" s="9" t="s">
        <v>38</v>
      </c>
      <c r="C18" s="5">
        <f t="shared" si="1"/>
        <v>8</v>
      </c>
      <c r="D18" s="9" t="s">
        <v>39</v>
      </c>
      <c r="E18" s="9" t="s">
        <v>17</v>
      </c>
      <c r="F18" s="14">
        <v>5</v>
      </c>
      <c r="G18" s="43"/>
      <c r="H18" s="7">
        <v>4</v>
      </c>
      <c r="I18" s="48">
        <f t="shared" si="0"/>
        <v>0</v>
      </c>
    </row>
    <row r="19" spans="1:9" ht="33.75">
      <c r="A19" s="9" t="s">
        <v>40</v>
      </c>
      <c r="B19" s="9" t="s">
        <v>41</v>
      </c>
      <c r="C19" s="5">
        <f t="shared" si="1"/>
        <v>9</v>
      </c>
      <c r="D19" s="9" t="s">
        <v>42</v>
      </c>
      <c r="E19" s="9" t="s">
        <v>17</v>
      </c>
      <c r="F19" s="14">
        <v>4.5</v>
      </c>
      <c r="G19" s="43"/>
      <c r="H19" s="7">
        <v>13</v>
      </c>
      <c r="I19" s="48">
        <f t="shared" si="0"/>
        <v>0</v>
      </c>
    </row>
    <row r="20" spans="1:9" ht="22.5">
      <c r="A20" s="9" t="s">
        <v>43</v>
      </c>
      <c r="B20" s="9" t="s">
        <v>44</v>
      </c>
      <c r="C20" s="5">
        <f t="shared" si="1"/>
        <v>10</v>
      </c>
      <c r="D20" s="9" t="s">
        <v>45</v>
      </c>
      <c r="E20" s="9" t="s">
        <v>17</v>
      </c>
      <c r="F20" s="14">
        <v>2.5</v>
      </c>
      <c r="G20" s="43"/>
      <c r="H20" s="7">
        <v>8</v>
      </c>
      <c r="I20" s="48">
        <f t="shared" si="0"/>
        <v>0</v>
      </c>
    </row>
    <row r="21" spans="1:9" ht="33.75">
      <c r="A21" s="9" t="s">
        <v>46</v>
      </c>
      <c r="B21" s="9" t="s">
        <v>47</v>
      </c>
      <c r="C21" s="5">
        <f t="shared" si="1"/>
        <v>11</v>
      </c>
      <c r="D21" s="9" t="s">
        <v>48</v>
      </c>
      <c r="E21" s="9" t="s">
        <v>17</v>
      </c>
      <c r="F21" s="14">
        <v>7.5</v>
      </c>
      <c r="G21" s="43"/>
      <c r="H21" s="7">
        <v>3</v>
      </c>
      <c r="I21" s="48">
        <f t="shared" si="0"/>
        <v>0</v>
      </c>
    </row>
    <row r="22" spans="1:9" ht="100.5" customHeight="1">
      <c r="A22" s="9" t="s">
        <v>49</v>
      </c>
      <c r="B22" s="9" t="s">
        <v>50</v>
      </c>
      <c r="C22" s="5">
        <f t="shared" si="1"/>
        <v>12</v>
      </c>
      <c r="D22" s="9" t="s">
        <v>51</v>
      </c>
      <c r="E22" s="9" t="s">
        <v>17</v>
      </c>
      <c r="F22" s="14">
        <v>2.5</v>
      </c>
      <c r="G22" s="43"/>
      <c r="H22" s="7">
        <v>74</v>
      </c>
      <c r="I22" s="48">
        <f t="shared" si="0"/>
        <v>0</v>
      </c>
    </row>
    <row r="23" spans="1:9" ht="22.5">
      <c r="A23" s="9" t="s">
        <v>52</v>
      </c>
      <c r="B23" s="9" t="s">
        <v>53</v>
      </c>
      <c r="C23" s="5">
        <f t="shared" si="1"/>
        <v>13</v>
      </c>
      <c r="D23" s="9" t="s">
        <v>54</v>
      </c>
      <c r="E23" s="9" t="s">
        <v>17</v>
      </c>
      <c r="F23" s="14">
        <v>2</v>
      </c>
      <c r="G23" s="43"/>
      <c r="H23" s="7">
        <v>70</v>
      </c>
      <c r="I23" s="48">
        <f t="shared" si="0"/>
        <v>0</v>
      </c>
    </row>
    <row r="24" spans="1:9" ht="33.75">
      <c r="A24" s="9" t="s">
        <v>55</v>
      </c>
      <c r="B24" s="9" t="s">
        <v>56</v>
      </c>
      <c r="C24" s="5">
        <f t="shared" si="1"/>
        <v>14</v>
      </c>
      <c r="D24" s="9" t="s">
        <v>57</v>
      </c>
      <c r="E24" s="9" t="s">
        <v>17</v>
      </c>
      <c r="F24" s="26">
        <v>1.5</v>
      </c>
      <c r="G24" s="43"/>
      <c r="H24" s="7">
        <v>166</v>
      </c>
      <c r="I24" s="48">
        <f t="shared" si="0"/>
        <v>0</v>
      </c>
    </row>
    <row r="25" spans="1:9" ht="45">
      <c r="A25" s="9" t="s">
        <v>58</v>
      </c>
      <c r="B25" s="9" t="s">
        <v>59</v>
      </c>
      <c r="C25" s="5">
        <f t="shared" si="1"/>
        <v>15</v>
      </c>
      <c r="D25" s="9" t="s">
        <v>60</v>
      </c>
      <c r="E25" s="9" t="s">
        <v>17</v>
      </c>
      <c r="F25" s="14">
        <v>4.5</v>
      </c>
      <c r="G25" s="43"/>
      <c r="H25" s="7">
        <v>1</v>
      </c>
      <c r="I25" s="48">
        <f t="shared" si="0"/>
        <v>0</v>
      </c>
    </row>
    <row r="26" spans="1:9">
      <c r="A26" s="9" t="s">
        <v>61</v>
      </c>
      <c r="B26" s="9" t="s">
        <v>62</v>
      </c>
      <c r="C26" s="5">
        <f t="shared" si="1"/>
        <v>16</v>
      </c>
      <c r="D26" s="9" t="s">
        <v>63</v>
      </c>
      <c r="E26" s="9" t="s">
        <v>17</v>
      </c>
      <c r="F26" s="14">
        <v>4</v>
      </c>
      <c r="G26" s="43"/>
      <c r="H26" s="7">
        <v>18</v>
      </c>
      <c r="I26" s="48">
        <f t="shared" si="0"/>
        <v>0</v>
      </c>
    </row>
    <row r="27" spans="1:9" ht="22.5">
      <c r="A27" s="9" t="s">
        <v>64</v>
      </c>
      <c r="B27" s="9" t="s">
        <v>65</v>
      </c>
      <c r="C27" s="5">
        <f t="shared" si="1"/>
        <v>17</v>
      </c>
      <c r="D27" s="9" t="s">
        <v>66</v>
      </c>
      <c r="E27" s="9" t="s">
        <v>17</v>
      </c>
      <c r="F27" s="14">
        <v>6</v>
      </c>
      <c r="G27" s="43"/>
      <c r="H27" s="7">
        <v>1</v>
      </c>
      <c r="I27" s="48">
        <f t="shared" si="0"/>
        <v>0</v>
      </c>
    </row>
    <row r="28" spans="1:9" ht="22.5">
      <c r="A28" s="65" t="s">
        <v>67</v>
      </c>
      <c r="B28" s="9" t="s">
        <v>68</v>
      </c>
      <c r="C28" s="5">
        <f t="shared" si="1"/>
        <v>18</v>
      </c>
      <c r="D28" s="66" t="s">
        <v>69</v>
      </c>
      <c r="E28" s="66" t="s">
        <v>17</v>
      </c>
      <c r="F28" s="67">
        <v>14</v>
      </c>
      <c r="G28" s="43"/>
      <c r="H28" s="7">
        <v>9</v>
      </c>
      <c r="I28" s="48">
        <f t="shared" si="0"/>
        <v>0</v>
      </c>
    </row>
    <row r="29" spans="1:9" s="25" customFormat="1" ht="22.5">
      <c r="A29" s="9" t="s">
        <v>70</v>
      </c>
      <c r="B29" s="9" t="s">
        <v>71</v>
      </c>
      <c r="C29" s="5">
        <f t="shared" si="1"/>
        <v>19</v>
      </c>
      <c r="D29" s="9" t="s">
        <v>72</v>
      </c>
      <c r="E29" s="9" t="s">
        <v>17</v>
      </c>
      <c r="F29" s="14">
        <v>4</v>
      </c>
      <c r="G29" s="43"/>
      <c r="H29" s="7">
        <v>166</v>
      </c>
      <c r="I29" s="48">
        <f t="shared" si="0"/>
        <v>0</v>
      </c>
    </row>
    <row r="30" spans="1:9" ht="22.5">
      <c r="A30" s="9" t="s">
        <v>73</v>
      </c>
      <c r="B30" s="9" t="s">
        <v>74</v>
      </c>
      <c r="C30" s="5">
        <f t="shared" si="1"/>
        <v>20</v>
      </c>
      <c r="D30" s="9" t="s">
        <v>75</v>
      </c>
      <c r="E30" s="9" t="s">
        <v>17</v>
      </c>
      <c r="F30" s="14">
        <v>2.5</v>
      </c>
      <c r="G30" s="43"/>
      <c r="H30" s="7">
        <v>446</v>
      </c>
      <c r="I30" s="48">
        <f t="shared" si="0"/>
        <v>0</v>
      </c>
    </row>
    <row r="31" spans="1:9" ht="45">
      <c r="A31" s="9" t="s">
        <v>76</v>
      </c>
      <c r="B31" s="9" t="s">
        <v>77</v>
      </c>
      <c r="C31" s="5">
        <f t="shared" si="1"/>
        <v>21</v>
      </c>
      <c r="D31" s="9" t="s">
        <v>78</v>
      </c>
      <c r="E31" s="9" t="s">
        <v>17</v>
      </c>
      <c r="F31" s="14">
        <v>7.5</v>
      </c>
      <c r="G31" s="43"/>
      <c r="H31" s="7">
        <v>208</v>
      </c>
      <c r="I31" s="48">
        <f t="shared" si="0"/>
        <v>0</v>
      </c>
    </row>
    <row r="32" spans="1:9" ht="33.75">
      <c r="A32" s="9" t="s">
        <v>79</v>
      </c>
      <c r="B32" s="9" t="s">
        <v>80</v>
      </c>
      <c r="C32" s="5">
        <f t="shared" si="1"/>
        <v>22</v>
      </c>
      <c r="D32" s="9" t="s">
        <v>81</v>
      </c>
      <c r="E32" s="9" t="s">
        <v>17</v>
      </c>
      <c r="F32" s="14">
        <v>9.5</v>
      </c>
      <c r="G32" s="43"/>
      <c r="H32" s="7">
        <v>2</v>
      </c>
      <c r="I32" s="48">
        <f t="shared" si="0"/>
        <v>0</v>
      </c>
    </row>
    <row r="33" spans="1:9" ht="28.5" customHeight="1">
      <c r="A33" s="9" t="s">
        <v>82</v>
      </c>
      <c r="B33" s="9" t="s">
        <v>83</v>
      </c>
      <c r="C33" s="5">
        <f t="shared" si="1"/>
        <v>23</v>
      </c>
      <c r="D33" s="9" t="s">
        <v>84</v>
      </c>
      <c r="E33" s="9" t="s">
        <v>17</v>
      </c>
      <c r="F33" s="14">
        <v>9.5</v>
      </c>
      <c r="G33" s="43"/>
      <c r="H33" s="7">
        <v>16</v>
      </c>
      <c r="I33" s="48">
        <f t="shared" si="0"/>
        <v>0</v>
      </c>
    </row>
    <row r="34" spans="1:9" ht="22.5">
      <c r="A34" s="9" t="s">
        <v>85</v>
      </c>
      <c r="B34" s="9" t="s">
        <v>86</v>
      </c>
      <c r="C34" s="5">
        <f t="shared" si="1"/>
        <v>24</v>
      </c>
      <c r="D34" s="68" t="s">
        <v>87</v>
      </c>
      <c r="E34" s="68" t="s">
        <v>17</v>
      </c>
      <c r="F34" s="14">
        <v>6.5</v>
      </c>
      <c r="G34" s="43"/>
      <c r="H34" s="7">
        <v>13</v>
      </c>
      <c r="I34" s="48">
        <f t="shared" si="0"/>
        <v>0</v>
      </c>
    </row>
    <row r="35" spans="1:9" ht="56.25">
      <c r="A35" s="9" t="s">
        <v>88</v>
      </c>
      <c r="B35" s="9" t="s">
        <v>89</v>
      </c>
      <c r="C35" s="5">
        <f t="shared" si="1"/>
        <v>25</v>
      </c>
      <c r="D35" s="69" t="s">
        <v>90</v>
      </c>
      <c r="E35" s="69" t="s">
        <v>17</v>
      </c>
      <c r="F35" s="14">
        <v>4.5</v>
      </c>
      <c r="G35" s="43"/>
      <c r="H35" s="7">
        <v>97</v>
      </c>
      <c r="I35" s="48">
        <f t="shared" si="0"/>
        <v>0</v>
      </c>
    </row>
    <row r="36" spans="1:9" ht="22.5">
      <c r="A36" s="9" t="s">
        <v>91</v>
      </c>
      <c r="B36" s="9" t="s">
        <v>92</v>
      </c>
      <c r="C36" s="5">
        <f t="shared" si="1"/>
        <v>26</v>
      </c>
      <c r="D36" s="69" t="s">
        <v>93</v>
      </c>
      <c r="E36" s="69" t="s">
        <v>17</v>
      </c>
      <c r="F36" s="14">
        <v>3.5</v>
      </c>
      <c r="G36" s="44"/>
      <c r="H36" s="7">
        <v>322</v>
      </c>
      <c r="I36" s="48">
        <f t="shared" si="0"/>
        <v>0</v>
      </c>
    </row>
    <row r="37" spans="1:9" ht="33.75">
      <c r="A37" s="9" t="s">
        <v>94</v>
      </c>
      <c r="B37" s="9" t="s">
        <v>95</v>
      </c>
      <c r="C37" s="5">
        <f t="shared" si="1"/>
        <v>27</v>
      </c>
      <c r="D37" s="69" t="s">
        <v>96</v>
      </c>
      <c r="E37" s="69" t="s">
        <v>17</v>
      </c>
      <c r="F37" s="14">
        <v>4.5</v>
      </c>
      <c r="G37" s="44"/>
      <c r="H37" s="7">
        <v>55</v>
      </c>
      <c r="I37" s="48">
        <f t="shared" si="0"/>
        <v>0</v>
      </c>
    </row>
    <row r="38" spans="1:9" ht="22.5">
      <c r="A38" s="9" t="s">
        <v>97</v>
      </c>
      <c r="B38" s="9" t="s">
        <v>98</v>
      </c>
      <c r="C38" s="5">
        <f t="shared" si="1"/>
        <v>28</v>
      </c>
      <c r="D38" s="9" t="s">
        <v>99</v>
      </c>
      <c r="E38" s="9" t="s">
        <v>17</v>
      </c>
      <c r="F38" s="14">
        <v>2.5</v>
      </c>
      <c r="G38" s="44"/>
      <c r="H38" s="7">
        <v>293</v>
      </c>
      <c r="I38" s="48">
        <f t="shared" si="0"/>
        <v>0</v>
      </c>
    </row>
    <row r="39" spans="1:9" ht="45" customHeight="1">
      <c r="A39" s="9" t="s">
        <v>100</v>
      </c>
      <c r="B39" s="9" t="s">
        <v>101</v>
      </c>
      <c r="C39" s="5">
        <f t="shared" si="1"/>
        <v>29</v>
      </c>
      <c r="D39" s="9" t="s">
        <v>102</v>
      </c>
      <c r="E39" s="9" t="s">
        <v>17</v>
      </c>
      <c r="F39" s="14">
        <v>6</v>
      </c>
      <c r="G39" s="43"/>
      <c r="H39" s="7">
        <v>138</v>
      </c>
      <c r="I39" s="48">
        <f t="shared" si="0"/>
        <v>0</v>
      </c>
    </row>
    <row r="40" spans="1:9" ht="34.5" customHeight="1">
      <c r="A40" s="9" t="s">
        <v>103</v>
      </c>
      <c r="B40" s="9" t="s">
        <v>104</v>
      </c>
      <c r="C40" s="5">
        <f t="shared" si="1"/>
        <v>30</v>
      </c>
      <c r="D40" s="69" t="s">
        <v>105</v>
      </c>
      <c r="E40" s="69" t="s">
        <v>17</v>
      </c>
      <c r="F40" s="14">
        <v>3.5</v>
      </c>
      <c r="G40" s="43"/>
      <c r="H40" s="7">
        <v>97</v>
      </c>
      <c r="I40" s="48">
        <f t="shared" si="0"/>
        <v>0</v>
      </c>
    </row>
    <row r="41" spans="1:9" ht="59.25" customHeight="1">
      <c r="A41" s="9" t="s">
        <v>106</v>
      </c>
      <c r="B41" s="9" t="s">
        <v>107</v>
      </c>
      <c r="C41" s="5">
        <f t="shared" si="1"/>
        <v>31</v>
      </c>
      <c r="D41" s="9" t="s">
        <v>108</v>
      </c>
      <c r="E41" s="9" t="s">
        <v>17</v>
      </c>
      <c r="F41" s="14">
        <v>4.5</v>
      </c>
      <c r="G41" s="43"/>
      <c r="H41" s="7">
        <v>36</v>
      </c>
      <c r="I41" s="48">
        <f t="shared" si="0"/>
        <v>0</v>
      </c>
    </row>
    <row r="42" spans="1:9" s="25" customFormat="1" ht="96" customHeight="1">
      <c r="A42" s="9" t="s">
        <v>109</v>
      </c>
      <c r="B42" s="9" t="s">
        <v>110</v>
      </c>
      <c r="C42" s="5">
        <f t="shared" si="1"/>
        <v>32</v>
      </c>
      <c r="D42" s="9" t="s">
        <v>111</v>
      </c>
      <c r="E42" s="9" t="s">
        <v>17</v>
      </c>
      <c r="F42" s="14">
        <v>6.5</v>
      </c>
      <c r="G42" s="43"/>
      <c r="H42" s="7">
        <v>304</v>
      </c>
      <c r="I42" s="48">
        <f t="shared" si="0"/>
        <v>0</v>
      </c>
    </row>
    <row r="43" spans="1:9" s="25" customFormat="1" ht="22.5">
      <c r="A43" s="9" t="s">
        <v>112</v>
      </c>
      <c r="B43" s="9" t="s">
        <v>113</v>
      </c>
      <c r="C43" s="5">
        <f t="shared" si="1"/>
        <v>33</v>
      </c>
      <c r="D43" s="9" t="s">
        <v>114</v>
      </c>
      <c r="E43" s="9" t="s">
        <v>17</v>
      </c>
      <c r="F43" s="14">
        <v>9.5</v>
      </c>
      <c r="G43" s="43"/>
      <c r="H43" s="7">
        <v>158</v>
      </c>
      <c r="I43" s="48">
        <f t="shared" si="0"/>
        <v>0</v>
      </c>
    </row>
    <row r="44" spans="1:9" s="25" customFormat="1" ht="50.25" customHeight="1">
      <c r="A44" s="9" t="s">
        <v>115</v>
      </c>
      <c r="B44" s="9" t="s">
        <v>116</v>
      </c>
      <c r="C44" s="5">
        <f t="shared" si="1"/>
        <v>34</v>
      </c>
      <c r="D44" s="9" t="s">
        <v>117</v>
      </c>
      <c r="E44" s="9" t="s">
        <v>17</v>
      </c>
      <c r="F44" s="14">
        <v>5.5</v>
      </c>
      <c r="G44" s="43"/>
      <c r="H44" s="7">
        <v>190</v>
      </c>
      <c r="I44" s="48">
        <f t="shared" si="0"/>
        <v>0</v>
      </c>
    </row>
    <row r="45" spans="1:9" s="25" customFormat="1" ht="22.5">
      <c r="A45" s="9" t="s">
        <v>118</v>
      </c>
      <c r="B45" s="9" t="s">
        <v>119</v>
      </c>
      <c r="C45" s="5">
        <f t="shared" si="1"/>
        <v>35</v>
      </c>
      <c r="D45" s="9" t="s">
        <v>120</v>
      </c>
      <c r="E45" s="9" t="s">
        <v>17</v>
      </c>
      <c r="F45" s="14">
        <v>5.5</v>
      </c>
      <c r="G45" s="43"/>
      <c r="H45" s="7">
        <v>78</v>
      </c>
      <c r="I45" s="48">
        <f t="shared" si="0"/>
        <v>0</v>
      </c>
    </row>
    <row r="46" spans="1:9" s="25" customFormat="1" ht="45" customHeight="1">
      <c r="A46" s="9" t="s">
        <v>121</v>
      </c>
      <c r="B46" s="9" t="s">
        <v>122</v>
      </c>
      <c r="C46" s="5">
        <f t="shared" si="1"/>
        <v>36</v>
      </c>
      <c r="D46" s="69" t="s">
        <v>123</v>
      </c>
      <c r="E46" s="69" t="s">
        <v>17</v>
      </c>
      <c r="F46" s="14">
        <v>5.5</v>
      </c>
      <c r="G46" s="43"/>
      <c r="H46" s="7">
        <v>168</v>
      </c>
      <c r="I46" s="48">
        <f t="shared" si="0"/>
        <v>0</v>
      </c>
    </row>
    <row r="47" spans="1:9" ht="33.75">
      <c r="A47" s="9" t="s">
        <v>124</v>
      </c>
      <c r="B47" s="9" t="s">
        <v>125</v>
      </c>
      <c r="C47" s="5">
        <f t="shared" si="1"/>
        <v>37</v>
      </c>
      <c r="D47" s="9" t="s">
        <v>126</v>
      </c>
      <c r="E47" s="9" t="s">
        <v>17</v>
      </c>
      <c r="F47" s="14">
        <v>4.5</v>
      </c>
      <c r="G47" s="43"/>
      <c r="H47" s="7">
        <v>8</v>
      </c>
      <c r="I47" s="48">
        <f t="shared" si="0"/>
        <v>0</v>
      </c>
    </row>
    <row r="48" spans="1:9" ht="33.75">
      <c r="A48" s="9" t="s">
        <v>127</v>
      </c>
      <c r="B48" s="9" t="s">
        <v>128</v>
      </c>
      <c r="C48" s="5">
        <f t="shared" si="1"/>
        <v>38</v>
      </c>
      <c r="D48" s="9" t="s">
        <v>129</v>
      </c>
      <c r="E48" s="9" t="s">
        <v>17</v>
      </c>
      <c r="F48" s="14">
        <v>5</v>
      </c>
      <c r="G48" s="43"/>
      <c r="H48" s="7">
        <v>86</v>
      </c>
      <c r="I48" s="48">
        <f t="shared" si="0"/>
        <v>0</v>
      </c>
    </row>
    <row r="49" spans="1:9" ht="33.75">
      <c r="A49" s="9" t="s">
        <v>130</v>
      </c>
      <c r="B49" s="9" t="s">
        <v>131</v>
      </c>
      <c r="C49" s="5">
        <f t="shared" si="1"/>
        <v>39</v>
      </c>
      <c r="D49" s="69" t="s">
        <v>132</v>
      </c>
      <c r="E49" s="69" t="s">
        <v>17</v>
      </c>
      <c r="F49" s="14">
        <v>4.5</v>
      </c>
      <c r="G49" s="43"/>
      <c r="H49" s="7">
        <v>5</v>
      </c>
      <c r="I49" s="48">
        <f t="shared" si="0"/>
        <v>0</v>
      </c>
    </row>
    <row r="50" spans="1:9" ht="45">
      <c r="A50" s="9" t="s">
        <v>133</v>
      </c>
      <c r="B50" s="9" t="s">
        <v>134</v>
      </c>
      <c r="C50" s="5">
        <f t="shared" si="1"/>
        <v>40</v>
      </c>
      <c r="D50" s="9" t="s">
        <v>135</v>
      </c>
      <c r="E50" s="9" t="s">
        <v>17</v>
      </c>
      <c r="F50" s="14">
        <v>8.5</v>
      </c>
      <c r="G50" s="43"/>
      <c r="H50" s="7">
        <v>9</v>
      </c>
      <c r="I50" s="48">
        <f t="shared" si="0"/>
        <v>0</v>
      </c>
    </row>
    <row r="51" spans="1:9" ht="33.75">
      <c r="A51" s="9" t="s">
        <v>136</v>
      </c>
      <c r="B51" s="9" t="s">
        <v>137</v>
      </c>
      <c r="C51" s="5">
        <f t="shared" si="1"/>
        <v>41</v>
      </c>
      <c r="D51" s="9" t="s">
        <v>138</v>
      </c>
      <c r="E51" s="9" t="s">
        <v>17</v>
      </c>
      <c r="F51" s="14">
        <v>3.5</v>
      </c>
      <c r="G51" s="43"/>
      <c r="H51" s="7">
        <v>3</v>
      </c>
      <c r="I51" s="48">
        <f t="shared" si="0"/>
        <v>0</v>
      </c>
    </row>
    <row r="52" spans="1:9" ht="22.5">
      <c r="A52" s="9" t="s">
        <v>139</v>
      </c>
      <c r="B52" s="9" t="s">
        <v>140</v>
      </c>
      <c r="C52" s="5">
        <f t="shared" si="1"/>
        <v>42</v>
      </c>
      <c r="D52" s="9" t="s">
        <v>141</v>
      </c>
      <c r="E52" s="9" t="s">
        <v>17</v>
      </c>
      <c r="F52" s="14">
        <v>7</v>
      </c>
      <c r="G52" s="43"/>
      <c r="H52" s="7">
        <v>1</v>
      </c>
      <c r="I52" s="48">
        <f t="shared" si="0"/>
        <v>0</v>
      </c>
    </row>
    <row r="53" spans="1:9" ht="28.5" customHeight="1">
      <c r="A53" s="9" t="s">
        <v>142</v>
      </c>
      <c r="B53" s="9" t="s">
        <v>143</v>
      </c>
      <c r="C53" s="5">
        <f t="shared" si="1"/>
        <v>43</v>
      </c>
      <c r="D53" s="69" t="s">
        <v>144</v>
      </c>
      <c r="E53" s="69" t="s">
        <v>17</v>
      </c>
      <c r="F53" s="14">
        <v>2.5</v>
      </c>
      <c r="G53" s="43"/>
      <c r="H53" s="7">
        <v>286</v>
      </c>
      <c r="I53" s="48">
        <f t="shared" si="0"/>
        <v>0</v>
      </c>
    </row>
    <row r="54" spans="1:9" ht="33.75">
      <c r="A54" s="9" t="s">
        <v>145</v>
      </c>
      <c r="B54" s="9" t="s">
        <v>146</v>
      </c>
      <c r="C54" s="5">
        <f t="shared" si="1"/>
        <v>44</v>
      </c>
      <c r="D54" s="9" t="s">
        <v>147</v>
      </c>
      <c r="E54" s="9" t="s">
        <v>17</v>
      </c>
      <c r="F54" s="14">
        <v>2.5</v>
      </c>
      <c r="G54" s="43"/>
      <c r="H54" s="7">
        <v>55</v>
      </c>
      <c r="I54" s="48">
        <f t="shared" si="0"/>
        <v>0</v>
      </c>
    </row>
    <row r="55" spans="1:9" ht="33.75">
      <c r="A55" s="9" t="s">
        <v>148</v>
      </c>
      <c r="B55" s="9" t="s">
        <v>149</v>
      </c>
      <c r="C55" s="5">
        <f t="shared" si="1"/>
        <v>45</v>
      </c>
      <c r="D55" s="9" t="s">
        <v>150</v>
      </c>
      <c r="E55" s="9" t="s">
        <v>17</v>
      </c>
      <c r="F55" s="14">
        <v>2.5</v>
      </c>
      <c r="G55" s="43"/>
      <c r="H55" s="7">
        <v>4</v>
      </c>
      <c r="I55" s="48">
        <f t="shared" si="0"/>
        <v>0</v>
      </c>
    </row>
    <row r="56" spans="1:9" s="25" customFormat="1" ht="70.5" customHeight="1">
      <c r="A56" s="9" t="s">
        <v>151</v>
      </c>
      <c r="B56" s="9" t="s">
        <v>152</v>
      </c>
      <c r="C56" s="5">
        <f t="shared" si="1"/>
        <v>46</v>
      </c>
      <c r="D56" s="9" t="s">
        <v>153</v>
      </c>
      <c r="E56" s="9" t="s">
        <v>17</v>
      </c>
      <c r="F56" s="14">
        <v>14.5</v>
      </c>
      <c r="G56" s="43"/>
      <c r="H56" s="7">
        <v>213</v>
      </c>
      <c r="I56" s="48">
        <f t="shared" si="0"/>
        <v>0</v>
      </c>
    </row>
    <row r="57" spans="1:9" s="25" customFormat="1" ht="45">
      <c r="A57" s="9" t="s">
        <v>154</v>
      </c>
      <c r="B57" s="9" t="s">
        <v>155</v>
      </c>
      <c r="C57" s="5">
        <f t="shared" si="1"/>
        <v>47</v>
      </c>
      <c r="D57" s="9" t="s">
        <v>156</v>
      </c>
      <c r="E57" s="9" t="s">
        <v>17</v>
      </c>
      <c r="F57" s="26">
        <v>6.5</v>
      </c>
      <c r="G57" s="43"/>
      <c r="H57" s="7">
        <v>152</v>
      </c>
      <c r="I57" s="48">
        <f t="shared" si="0"/>
        <v>0</v>
      </c>
    </row>
    <row r="58" spans="1:9" s="25" customFormat="1" ht="45" customHeight="1">
      <c r="A58" s="9" t="s">
        <v>157</v>
      </c>
      <c r="B58" s="9" t="s">
        <v>158</v>
      </c>
      <c r="C58" s="5">
        <f t="shared" si="1"/>
        <v>48</v>
      </c>
      <c r="D58" s="69" t="s">
        <v>159</v>
      </c>
      <c r="E58" s="69" t="s">
        <v>17</v>
      </c>
      <c r="F58" s="14">
        <v>6</v>
      </c>
      <c r="G58" s="43"/>
      <c r="H58" s="7">
        <v>83</v>
      </c>
      <c r="I58" s="48">
        <f t="shared" si="0"/>
        <v>0</v>
      </c>
    </row>
    <row r="59" spans="1:9" s="25" customFormat="1" ht="48.75" customHeight="1">
      <c r="A59" s="9" t="s">
        <v>160</v>
      </c>
      <c r="B59" s="9" t="s">
        <v>161</v>
      </c>
      <c r="C59" s="5">
        <f t="shared" si="1"/>
        <v>49</v>
      </c>
      <c r="D59" s="69" t="s">
        <v>162</v>
      </c>
      <c r="E59" s="69" t="s">
        <v>17</v>
      </c>
      <c r="F59" s="14">
        <v>8.5</v>
      </c>
      <c r="G59" s="43"/>
      <c r="H59" s="7">
        <v>42</v>
      </c>
      <c r="I59" s="48">
        <f t="shared" si="0"/>
        <v>0</v>
      </c>
    </row>
    <row r="60" spans="1:9" s="25" customFormat="1" ht="56.25">
      <c r="A60" s="9" t="s">
        <v>163</v>
      </c>
      <c r="B60" s="9" t="s">
        <v>164</v>
      </c>
      <c r="C60" s="5">
        <f t="shared" si="1"/>
        <v>50</v>
      </c>
      <c r="D60" s="69" t="s">
        <v>165</v>
      </c>
      <c r="E60" s="69" t="s">
        <v>17</v>
      </c>
      <c r="F60" s="14">
        <v>2.5</v>
      </c>
      <c r="G60" s="43"/>
      <c r="H60" s="7">
        <v>27</v>
      </c>
      <c r="I60" s="48">
        <f t="shared" si="0"/>
        <v>0</v>
      </c>
    </row>
    <row r="61" spans="1:9" ht="62.25" customHeight="1">
      <c r="A61" s="9" t="s">
        <v>166</v>
      </c>
      <c r="B61" s="9" t="s">
        <v>167</v>
      </c>
      <c r="C61" s="5">
        <f t="shared" si="1"/>
        <v>51</v>
      </c>
      <c r="D61" s="69" t="s">
        <v>168</v>
      </c>
      <c r="E61" s="69" t="s">
        <v>17</v>
      </c>
      <c r="F61" s="14">
        <v>2</v>
      </c>
      <c r="G61" s="43"/>
      <c r="H61" s="7">
        <v>46</v>
      </c>
      <c r="I61" s="48">
        <f t="shared" si="0"/>
        <v>0</v>
      </c>
    </row>
    <row r="62" spans="1:9" ht="56.25">
      <c r="A62" s="9" t="s">
        <v>169</v>
      </c>
      <c r="B62" s="9" t="s">
        <v>170</v>
      </c>
      <c r="C62" s="5">
        <f t="shared" si="1"/>
        <v>52</v>
      </c>
      <c r="D62" s="69" t="s">
        <v>171</v>
      </c>
      <c r="E62" s="69" t="s">
        <v>17</v>
      </c>
      <c r="F62" s="14">
        <v>2.5</v>
      </c>
      <c r="G62" s="43"/>
      <c r="H62" s="7">
        <v>62</v>
      </c>
      <c r="I62" s="48">
        <f t="shared" si="0"/>
        <v>0</v>
      </c>
    </row>
    <row r="63" spans="1:9" ht="33.75">
      <c r="A63" s="9" t="s">
        <v>172</v>
      </c>
      <c r="B63" s="9" t="s">
        <v>173</v>
      </c>
      <c r="C63" s="5">
        <f t="shared" si="1"/>
        <v>53</v>
      </c>
      <c r="D63" s="9" t="s">
        <v>174</v>
      </c>
      <c r="E63" s="9" t="s">
        <v>17</v>
      </c>
      <c r="F63" s="14">
        <v>6</v>
      </c>
      <c r="G63" s="43"/>
      <c r="H63" s="7">
        <v>8</v>
      </c>
      <c r="I63" s="48">
        <f t="shared" si="0"/>
        <v>0</v>
      </c>
    </row>
    <row r="64" spans="1:9" ht="45" customHeight="1">
      <c r="A64" s="9" t="s">
        <v>175</v>
      </c>
      <c r="B64" s="9" t="s">
        <v>176</v>
      </c>
      <c r="C64" s="5">
        <f t="shared" si="1"/>
        <v>54</v>
      </c>
      <c r="D64" s="9" t="s">
        <v>177</v>
      </c>
      <c r="E64" s="9" t="s">
        <v>17</v>
      </c>
      <c r="F64" s="14">
        <v>3</v>
      </c>
      <c r="G64" s="43"/>
      <c r="H64" s="7">
        <v>85</v>
      </c>
      <c r="I64" s="48">
        <f t="shared" ref="I64:I99" si="2">ROUND(H64*$G64,2)</f>
        <v>0</v>
      </c>
    </row>
    <row r="65" spans="1:9" s="25" customFormat="1" ht="45">
      <c r="A65" s="9" t="s">
        <v>178</v>
      </c>
      <c r="B65" s="9" t="s">
        <v>179</v>
      </c>
      <c r="C65" s="5">
        <f t="shared" si="1"/>
        <v>55</v>
      </c>
      <c r="D65" s="9" t="s">
        <v>180</v>
      </c>
      <c r="E65" s="9" t="s">
        <v>17</v>
      </c>
      <c r="F65" s="14">
        <v>2.5</v>
      </c>
      <c r="G65" s="43"/>
      <c r="H65" s="7">
        <v>35</v>
      </c>
      <c r="I65" s="48">
        <f t="shared" si="2"/>
        <v>0</v>
      </c>
    </row>
    <row r="66" spans="1:9" s="25" customFormat="1" ht="45">
      <c r="A66" s="9" t="s">
        <v>181</v>
      </c>
      <c r="B66" s="9" t="s">
        <v>182</v>
      </c>
      <c r="C66" s="5">
        <f t="shared" si="1"/>
        <v>56</v>
      </c>
      <c r="D66" s="9" t="s">
        <v>183</v>
      </c>
      <c r="E66" s="9" t="s">
        <v>17</v>
      </c>
      <c r="F66" s="14">
        <v>6.5</v>
      </c>
      <c r="G66" s="43"/>
      <c r="H66" s="7">
        <v>8</v>
      </c>
      <c r="I66" s="48">
        <f t="shared" si="2"/>
        <v>0</v>
      </c>
    </row>
    <row r="67" spans="1:9" ht="45">
      <c r="A67" s="9" t="s">
        <v>184</v>
      </c>
      <c r="B67" s="9" t="s">
        <v>185</v>
      </c>
      <c r="C67" s="5">
        <f t="shared" si="1"/>
        <v>57</v>
      </c>
      <c r="D67" s="9" t="s">
        <v>186</v>
      </c>
      <c r="E67" s="70" t="s">
        <v>17</v>
      </c>
      <c r="F67" s="14">
        <v>3.5</v>
      </c>
      <c r="G67" s="43"/>
      <c r="H67" s="7">
        <v>7</v>
      </c>
      <c r="I67" s="48">
        <f t="shared" si="2"/>
        <v>0</v>
      </c>
    </row>
    <row r="68" spans="1:9" ht="45">
      <c r="A68" s="9" t="s">
        <v>187</v>
      </c>
      <c r="B68" s="9" t="s">
        <v>188</v>
      </c>
      <c r="C68" s="5">
        <f t="shared" si="1"/>
        <v>58</v>
      </c>
      <c r="D68" s="9" t="s">
        <v>189</v>
      </c>
      <c r="E68" s="70" t="s">
        <v>17</v>
      </c>
      <c r="F68" s="14">
        <v>4.5</v>
      </c>
      <c r="G68" s="43"/>
      <c r="H68" s="7">
        <v>7</v>
      </c>
      <c r="I68" s="48">
        <f t="shared" si="2"/>
        <v>0</v>
      </c>
    </row>
    <row r="69" spans="1:9" ht="33.75">
      <c r="A69" s="9" t="s">
        <v>190</v>
      </c>
      <c r="B69" s="9" t="s">
        <v>191</v>
      </c>
      <c r="C69" s="5">
        <f t="shared" si="1"/>
        <v>59</v>
      </c>
      <c r="D69" s="9" t="s">
        <v>192</v>
      </c>
      <c r="E69" s="70" t="s">
        <v>17</v>
      </c>
      <c r="F69" s="14">
        <v>3.5</v>
      </c>
      <c r="G69" s="43"/>
      <c r="H69" s="7">
        <v>36</v>
      </c>
      <c r="I69" s="48">
        <f t="shared" si="2"/>
        <v>0</v>
      </c>
    </row>
    <row r="70" spans="1:9" s="25" customFormat="1" ht="45">
      <c r="A70" s="9" t="s">
        <v>193</v>
      </c>
      <c r="B70" s="9" t="s">
        <v>194</v>
      </c>
      <c r="C70" s="5">
        <f t="shared" si="1"/>
        <v>60</v>
      </c>
      <c r="D70" s="69" t="s">
        <v>195</v>
      </c>
      <c r="E70" s="71" t="s">
        <v>17</v>
      </c>
      <c r="F70" s="14">
        <v>6.5</v>
      </c>
      <c r="G70" s="43"/>
      <c r="H70" s="7">
        <v>27</v>
      </c>
      <c r="I70" s="48">
        <f t="shared" si="2"/>
        <v>0</v>
      </c>
    </row>
    <row r="71" spans="1:9" s="25" customFormat="1" ht="33.75">
      <c r="A71" s="9" t="s">
        <v>196</v>
      </c>
      <c r="B71" s="9" t="s">
        <v>197</v>
      </c>
      <c r="C71" s="5">
        <f t="shared" si="1"/>
        <v>61</v>
      </c>
      <c r="D71" s="9" t="s">
        <v>198</v>
      </c>
      <c r="E71" s="71" t="s">
        <v>17</v>
      </c>
      <c r="F71" s="14">
        <v>6.5</v>
      </c>
      <c r="G71" s="43"/>
      <c r="H71" s="7">
        <v>229</v>
      </c>
      <c r="I71" s="48">
        <f t="shared" si="2"/>
        <v>0</v>
      </c>
    </row>
    <row r="72" spans="1:9" s="25" customFormat="1" ht="45">
      <c r="A72" s="72" t="s">
        <v>199</v>
      </c>
      <c r="B72" s="9" t="s">
        <v>200</v>
      </c>
      <c r="C72" s="5">
        <f t="shared" si="1"/>
        <v>62</v>
      </c>
      <c r="D72" s="73" t="s">
        <v>201</v>
      </c>
      <c r="E72" s="71" t="s">
        <v>17</v>
      </c>
      <c r="F72" s="14">
        <v>3.5</v>
      </c>
      <c r="G72" s="43"/>
      <c r="H72" s="7">
        <v>1</v>
      </c>
      <c r="I72" s="48">
        <f t="shared" si="2"/>
        <v>0</v>
      </c>
    </row>
    <row r="73" spans="1:9" ht="33.75">
      <c r="A73" s="9" t="s">
        <v>202</v>
      </c>
      <c r="B73" s="9" t="s">
        <v>203</v>
      </c>
      <c r="C73" s="5">
        <f t="shared" si="1"/>
        <v>63</v>
      </c>
      <c r="D73" s="9" t="s">
        <v>204</v>
      </c>
      <c r="E73" s="71" t="s">
        <v>17</v>
      </c>
      <c r="F73" s="14">
        <v>6</v>
      </c>
      <c r="G73" s="43"/>
      <c r="H73" s="7">
        <v>2</v>
      </c>
      <c r="I73" s="48">
        <f t="shared" si="2"/>
        <v>0</v>
      </c>
    </row>
    <row r="74" spans="1:9" s="25" customFormat="1" ht="22.5">
      <c r="A74" s="9" t="s">
        <v>67</v>
      </c>
      <c r="B74" s="9" t="s">
        <v>205</v>
      </c>
      <c r="C74" s="5">
        <f t="shared" si="1"/>
        <v>64</v>
      </c>
      <c r="D74" s="9" t="s">
        <v>69</v>
      </c>
      <c r="E74" s="71" t="s">
        <v>17</v>
      </c>
      <c r="F74" s="14">
        <v>14</v>
      </c>
      <c r="G74" s="43"/>
      <c r="H74" s="7">
        <v>70</v>
      </c>
      <c r="I74" s="48">
        <f t="shared" si="2"/>
        <v>0</v>
      </c>
    </row>
    <row r="75" spans="1:9" ht="28.5" customHeight="1">
      <c r="A75" s="9" t="s">
        <v>206</v>
      </c>
      <c r="B75" s="9" t="s">
        <v>207</v>
      </c>
      <c r="C75" s="5">
        <f t="shared" si="1"/>
        <v>65</v>
      </c>
      <c r="D75" s="9" t="s">
        <v>208</v>
      </c>
      <c r="E75" s="70" t="s">
        <v>17</v>
      </c>
      <c r="F75" s="14">
        <v>11.5</v>
      </c>
      <c r="G75" s="43"/>
      <c r="H75" s="7">
        <v>84</v>
      </c>
      <c r="I75" s="48">
        <f t="shared" si="2"/>
        <v>0</v>
      </c>
    </row>
    <row r="76" spans="1:9" ht="22.5">
      <c r="A76" s="9" t="s">
        <v>209</v>
      </c>
      <c r="B76" s="9" t="s">
        <v>210</v>
      </c>
      <c r="C76" s="5">
        <f t="shared" si="1"/>
        <v>66</v>
      </c>
      <c r="D76" s="9" t="s">
        <v>211</v>
      </c>
      <c r="E76" s="70" t="s">
        <v>17</v>
      </c>
      <c r="F76" s="14">
        <v>5</v>
      </c>
      <c r="G76" s="43"/>
      <c r="H76" s="7">
        <v>34</v>
      </c>
      <c r="I76" s="48">
        <f t="shared" si="2"/>
        <v>0</v>
      </c>
    </row>
    <row r="77" spans="1:9" ht="74.25" customHeight="1">
      <c r="A77" s="9" t="s">
        <v>212</v>
      </c>
      <c r="B77" s="9" t="s">
        <v>213</v>
      </c>
      <c r="C77" s="5">
        <f t="shared" ref="C77:C100" si="3">C76+1</f>
        <v>67</v>
      </c>
      <c r="D77" s="9" t="s">
        <v>214</v>
      </c>
      <c r="E77" s="70" t="s">
        <v>17</v>
      </c>
      <c r="F77" s="14">
        <v>8</v>
      </c>
      <c r="G77" s="43"/>
      <c r="H77" s="7">
        <v>20</v>
      </c>
      <c r="I77" s="48">
        <f t="shared" si="2"/>
        <v>0</v>
      </c>
    </row>
    <row r="78" spans="1:9" ht="33.75">
      <c r="A78" s="9" t="s">
        <v>215</v>
      </c>
      <c r="B78" s="9" t="s">
        <v>216</v>
      </c>
      <c r="C78" s="5">
        <f t="shared" si="3"/>
        <v>68</v>
      </c>
      <c r="D78" s="9" t="s">
        <v>217</v>
      </c>
      <c r="E78" s="70" t="s">
        <v>17</v>
      </c>
      <c r="F78" s="14">
        <v>3</v>
      </c>
      <c r="G78" s="43"/>
      <c r="H78" s="7">
        <v>1</v>
      </c>
      <c r="I78" s="48">
        <f t="shared" si="2"/>
        <v>0</v>
      </c>
    </row>
    <row r="79" spans="1:9" ht="33.75">
      <c r="A79" s="9" t="s">
        <v>218</v>
      </c>
      <c r="B79" s="9" t="s">
        <v>219</v>
      </c>
      <c r="C79" s="5">
        <f t="shared" si="3"/>
        <v>69</v>
      </c>
      <c r="D79" s="9" t="s">
        <v>220</v>
      </c>
      <c r="E79" s="70" t="s">
        <v>17</v>
      </c>
      <c r="F79" s="14">
        <v>2.5</v>
      </c>
      <c r="G79" s="43"/>
      <c r="H79" s="7">
        <v>1</v>
      </c>
      <c r="I79" s="48">
        <f t="shared" si="2"/>
        <v>0</v>
      </c>
    </row>
    <row r="80" spans="1:9" ht="33.75">
      <c r="A80" s="9" t="s">
        <v>221</v>
      </c>
      <c r="B80" s="9" t="s">
        <v>222</v>
      </c>
      <c r="C80" s="5">
        <f t="shared" si="3"/>
        <v>70</v>
      </c>
      <c r="D80" s="9" t="s">
        <v>223</v>
      </c>
      <c r="E80" s="70" t="s">
        <v>17</v>
      </c>
      <c r="F80" s="14">
        <v>4.5</v>
      </c>
      <c r="G80" s="43"/>
      <c r="H80" s="7">
        <v>1</v>
      </c>
      <c r="I80" s="48">
        <f t="shared" si="2"/>
        <v>0</v>
      </c>
    </row>
    <row r="81" spans="1:9" s="25" customFormat="1" ht="67.5">
      <c r="A81" s="9" t="s">
        <v>224</v>
      </c>
      <c r="B81" s="9" t="s">
        <v>225</v>
      </c>
      <c r="C81" s="5">
        <f t="shared" si="3"/>
        <v>71</v>
      </c>
      <c r="D81" s="9" t="s">
        <v>226</v>
      </c>
      <c r="E81" s="70" t="s">
        <v>17</v>
      </c>
      <c r="F81" s="14">
        <v>13.5</v>
      </c>
      <c r="G81" s="45"/>
      <c r="H81" s="7">
        <v>45</v>
      </c>
      <c r="I81" s="48">
        <f t="shared" si="2"/>
        <v>0</v>
      </c>
    </row>
    <row r="82" spans="1:9" ht="66.75" customHeight="1">
      <c r="A82" s="9" t="s">
        <v>227</v>
      </c>
      <c r="B82" s="9" t="s">
        <v>228</v>
      </c>
      <c r="C82" s="5">
        <f t="shared" si="3"/>
        <v>72</v>
      </c>
      <c r="D82" s="9" t="s">
        <v>229</v>
      </c>
      <c r="E82" s="70" t="s">
        <v>17</v>
      </c>
      <c r="F82" s="14">
        <v>6.5</v>
      </c>
      <c r="G82" s="43"/>
      <c r="H82" s="7">
        <v>3</v>
      </c>
      <c r="I82" s="48">
        <f t="shared" si="2"/>
        <v>0</v>
      </c>
    </row>
    <row r="83" spans="1:9" ht="51.75" customHeight="1">
      <c r="A83" s="9" t="s">
        <v>230</v>
      </c>
      <c r="B83" s="9" t="s">
        <v>231</v>
      </c>
      <c r="C83" s="5">
        <f t="shared" si="3"/>
        <v>73</v>
      </c>
      <c r="D83" s="9" t="s">
        <v>232</v>
      </c>
      <c r="E83" s="70" t="s">
        <v>17</v>
      </c>
      <c r="F83" s="14">
        <v>5.5</v>
      </c>
      <c r="G83" s="43"/>
      <c r="H83" s="7">
        <v>161</v>
      </c>
      <c r="I83" s="48">
        <f t="shared" si="2"/>
        <v>0</v>
      </c>
    </row>
    <row r="84" spans="1:9" ht="33.75">
      <c r="A84" s="9" t="s">
        <v>233</v>
      </c>
      <c r="B84" s="9" t="s">
        <v>234</v>
      </c>
      <c r="C84" s="5">
        <f t="shared" si="3"/>
        <v>74</v>
      </c>
      <c r="D84" s="9" t="s">
        <v>235</v>
      </c>
      <c r="E84" s="70" t="s">
        <v>17</v>
      </c>
      <c r="F84" s="14">
        <v>6</v>
      </c>
      <c r="G84" s="43"/>
      <c r="H84" s="7">
        <v>33</v>
      </c>
      <c r="I84" s="48">
        <f t="shared" si="2"/>
        <v>0</v>
      </c>
    </row>
    <row r="85" spans="1:9" ht="33.75">
      <c r="A85" s="9" t="s">
        <v>236</v>
      </c>
      <c r="B85" s="9" t="s">
        <v>237</v>
      </c>
      <c r="C85" s="5">
        <f t="shared" si="3"/>
        <v>75</v>
      </c>
      <c r="D85" s="9" t="s">
        <v>238</v>
      </c>
      <c r="E85" s="70" t="s">
        <v>17</v>
      </c>
      <c r="F85" s="14">
        <v>6</v>
      </c>
      <c r="G85" s="43"/>
      <c r="H85" s="7">
        <v>45</v>
      </c>
      <c r="I85" s="48">
        <f t="shared" si="2"/>
        <v>0</v>
      </c>
    </row>
    <row r="86" spans="1:9" ht="33.75">
      <c r="A86" s="9" t="s">
        <v>239</v>
      </c>
      <c r="B86" s="9" t="s">
        <v>240</v>
      </c>
      <c r="C86" s="5">
        <f t="shared" si="3"/>
        <v>76</v>
      </c>
      <c r="D86" s="9" t="s">
        <v>241</v>
      </c>
      <c r="E86" s="70" t="s">
        <v>17</v>
      </c>
      <c r="F86" s="14">
        <v>5.5</v>
      </c>
      <c r="G86" s="43"/>
      <c r="H86" s="7">
        <v>6</v>
      </c>
      <c r="I86" s="48">
        <f t="shared" si="2"/>
        <v>0</v>
      </c>
    </row>
    <row r="87" spans="1:9" ht="33.75">
      <c r="A87" s="9" t="s">
        <v>242</v>
      </c>
      <c r="B87" s="9" t="s">
        <v>243</v>
      </c>
      <c r="C87" s="5">
        <f t="shared" si="3"/>
        <v>77</v>
      </c>
      <c r="D87" s="9" t="s">
        <v>244</v>
      </c>
      <c r="E87" s="70" t="s">
        <v>17</v>
      </c>
      <c r="F87" s="14">
        <v>11.5</v>
      </c>
      <c r="G87" s="43"/>
      <c r="H87" s="7">
        <v>6</v>
      </c>
      <c r="I87" s="48">
        <f t="shared" si="2"/>
        <v>0</v>
      </c>
    </row>
    <row r="88" spans="1:9" ht="22.5">
      <c r="A88" s="9" t="s">
        <v>245</v>
      </c>
      <c r="B88" s="9" t="s">
        <v>246</v>
      </c>
      <c r="C88" s="5">
        <f t="shared" si="3"/>
        <v>78</v>
      </c>
      <c r="D88" s="9" t="s">
        <v>247</v>
      </c>
      <c r="E88" s="70" t="s">
        <v>17</v>
      </c>
      <c r="F88" s="14">
        <v>3.5</v>
      </c>
      <c r="G88" s="43"/>
      <c r="H88" s="7">
        <v>16</v>
      </c>
      <c r="I88" s="48">
        <f t="shared" si="2"/>
        <v>0</v>
      </c>
    </row>
    <row r="89" spans="1:9" ht="33.75">
      <c r="A89" s="74"/>
      <c r="B89" s="75" t="s">
        <v>248</v>
      </c>
      <c r="C89" s="5">
        <f t="shared" si="3"/>
        <v>79</v>
      </c>
      <c r="D89" s="9" t="s">
        <v>249</v>
      </c>
      <c r="E89" s="70" t="s">
        <v>17</v>
      </c>
      <c r="F89" s="14">
        <v>10.5</v>
      </c>
      <c r="G89" s="43"/>
      <c r="H89" s="7">
        <v>67</v>
      </c>
      <c r="I89" s="48">
        <f t="shared" si="2"/>
        <v>0</v>
      </c>
    </row>
    <row r="90" spans="1:9" ht="43.5" customHeight="1">
      <c r="A90" s="74"/>
      <c r="B90" s="75" t="s">
        <v>250</v>
      </c>
      <c r="C90" s="5">
        <f t="shared" si="3"/>
        <v>80</v>
      </c>
      <c r="D90" s="9" t="s">
        <v>251</v>
      </c>
      <c r="E90" s="70" t="s">
        <v>17</v>
      </c>
      <c r="F90" s="14">
        <v>22.5</v>
      </c>
      <c r="G90" s="43"/>
      <c r="H90" s="7">
        <v>60</v>
      </c>
      <c r="I90" s="48">
        <f t="shared" si="2"/>
        <v>0</v>
      </c>
    </row>
    <row r="91" spans="1:9" s="25" customFormat="1" ht="67.5" customHeight="1">
      <c r="A91" s="74"/>
      <c r="B91" s="75" t="s">
        <v>252</v>
      </c>
      <c r="C91" s="5">
        <f t="shared" si="3"/>
        <v>81</v>
      </c>
      <c r="D91" s="9" t="s">
        <v>253</v>
      </c>
      <c r="E91" s="70" t="s">
        <v>17</v>
      </c>
      <c r="F91" s="14">
        <v>3.5</v>
      </c>
      <c r="G91" s="43"/>
      <c r="H91" s="7">
        <v>544</v>
      </c>
      <c r="I91" s="48">
        <f t="shared" si="2"/>
        <v>0</v>
      </c>
    </row>
    <row r="92" spans="1:9" ht="23.25">
      <c r="A92" s="74"/>
      <c r="B92" s="75" t="s">
        <v>254</v>
      </c>
      <c r="C92" s="5">
        <f t="shared" si="3"/>
        <v>82</v>
      </c>
      <c r="D92" s="76" t="s">
        <v>255</v>
      </c>
      <c r="E92" s="70" t="s">
        <v>17</v>
      </c>
      <c r="F92" s="14">
        <v>0.5</v>
      </c>
      <c r="G92" s="43"/>
      <c r="H92" s="7">
        <v>31</v>
      </c>
      <c r="I92" s="48">
        <f t="shared" si="2"/>
        <v>0</v>
      </c>
    </row>
    <row r="93" spans="1:9">
      <c r="A93" s="74"/>
      <c r="B93" s="75" t="s">
        <v>256</v>
      </c>
      <c r="C93" s="5">
        <f t="shared" si="3"/>
        <v>83</v>
      </c>
      <c r="D93" s="75" t="s">
        <v>257</v>
      </c>
      <c r="E93" s="70" t="s">
        <v>17</v>
      </c>
      <c r="F93" s="14">
        <v>0.2</v>
      </c>
      <c r="G93" s="43"/>
      <c r="H93" s="7">
        <v>58</v>
      </c>
      <c r="I93" s="48">
        <f t="shared" si="2"/>
        <v>0</v>
      </c>
    </row>
    <row r="94" spans="1:9" ht="22.5">
      <c r="A94" s="74"/>
      <c r="B94" s="75" t="s">
        <v>258</v>
      </c>
      <c r="C94" s="5">
        <f t="shared" si="3"/>
        <v>84</v>
      </c>
      <c r="D94" s="9" t="s">
        <v>259</v>
      </c>
      <c r="E94" s="70" t="s">
        <v>17</v>
      </c>
      <c r="F94" s="14">
        <v>20</v>
      </c>
      <c r="G94" s="43"/>
      <c r="H94" s="7">
        <v>30</v>
      </c>
      <c r="I94" s="48">
        <f t="shared" si="2"/>
        <v>0</v>
      </c>
    </row>
    <row r="95" spans="1:9" ht="22.5">
      <c r="A95" s="74"/>
      <c r="B95" s="75" t="s">
        <v>260</v>
      </c>
      <c r="C95" s="5">
        <f t="shared" si="3"/>
        <v>85</v>
      </c>
      <c r="D95" s="9" t="s">
        <v>261</v>
      </c>
      <c r="E95" s="70" t="s">
        <v>17</v>
      </c>
      <c r="F95" s="14">
        <v>7</v>
      </c>
      <c r="G95" s="43"/>
      <c r="H95" s="7">
        <v>11</v>
      </c>
      <c r="I95" s="48">
        <f t="shared" si="2"/>
        <v>0</v>
      </c>
    </row>
    <row r="96" spans="1:9" ht="59.25" customHeight="1">
      <c r="A96" s="74"/>
      <c r="B96" s="75" t="s">
        <v>262</v>
      </c>
      <c r="C96" s="5">
        <f t="shared" si="3"/>
        <v>86</v>
      </c>
      <c r="D96" s="9" t="s">
        <v>263</v>
      </c>
      <c r="E96" s="70" t="s">
        <v>17</v>
      </c>
      <c r="F96" s="14">
        <v>6.5</v>
      </c>
      <c r="G96" s="43"/>
      <c r="H96" s="7">
        <v>45</v>
      </c>
      <c r="I96" s="48">
        <f t="shared" si="2"/>
        <v>0</v>
      </c>
    </row>
    <row r="97" spans="1:10" ht="49.5" customHeight="1">
      <c r="A97" s="74"/>
      <c r="B97" s="75" t="s">
        <v>264</v>
      </c>
      <c r="C97" s="5">
        <f t="shared" si="3"/>
        <v>87</v>
      </c>
      <c r="D97" s="8" t="s">
        <v>265</v>
      </c>
      <c r="E97" s="77" t="s">
        <v>266</v>
      </c>
      <c r="F97" s="14">
        <v>6</v>
      </c>
      <c r="G97" s="43"/>
      <c r="H97" s="7">
        <v>57</v>
      </c>
      <c r="I97" s="48">
        <f t="shared" si="2"/>
        <v>0</v>
      </c>
    </row>
    <row r="98" spans="1:10" ht="53.25" customHeight="1">
      <c r="A98" s="74"/>
      <c r="B98" s="75" t="s">
        <v>267</v>
      </c>
      <c r="C98" s="5">
        <f t="shared" si="3"/>
        <v>88</v>
      </c>
      <c r="D98" s="8" t="s">
        <v>268</v>
      </c>
      <c r="E98" s="77" t="s">
        <v>266</v>
      </c>
      <c r="F98" s="14">
        <v>6</v>
      </c>
      <c r="G98" s="43"/>
      <c r="H98" s="7">
        <v>5</v>
      </c>
      <c r="I98" s="48">
        <f t="shared" si="2"/>
        <v>0</v>
      </c>
    </row>
    <row r="99" spans="1:10" ht="22.5">
      <c r="A99" s="7"/>
      <c r="B99" s="78" t="s">
        <v>269</v>
      </c>
      <c r="C99" s="5">
        <f t="shared" si="3"/>
        <v>89</v>
      </c>
      <c r="D99" s="8" t="s">
        <v>270</v>
      </c>
      <c r="E99" s="77" t="s">
        <v>8</v>
      </c>
      <c r="F99" s="14">
        <v>5.5</v>
      </c>
      <c r="G99" s="43"/>
      <c r="H99" s="7">
        <v>97</v>
      </c>
      <c r="I99" s="48">
        <f t="shared" si="2"/>
        <v>0</v>
      </c>
    </row>
    <row r="100" spans="1:10" ht="33.75">
      <c r="A100" s="7"/>
      <c r="B100" s="78" t="s">
        <v>271</v>
      </c>
      <c r="C100" s="5">
        <f t="shared" si="3"/>
        <v>90</v>
      </c>
      <c r="D100" s="8" t="s">
        <v>272</v>
      </c>
      <c r="E100" s="77" t="s">
        <v>8</v>
      </c>
      <c r="F100" s="14">
        <v>5.5</v>
      </c>
      <c r="G100" s="43"/>
      <c r="H100" s="7">
        <v>71</v>
      </c>
      <c r="I100" s="48">
        <f>ROUND(H100*$G100,2)</f>
        <v>0</v>
      </c>
    </row>
    <row r="101" spans="1:10" ht="22.5">
      <c r="A101" s="7"/>
      <c r="B101" s="7"/>
      <c r="C101" s="5"/>
      <c r="D101" s="7"/>
      <c r="E101" s="36"/>
      <c r="F101" s="15"/>
      <c r="G101" s="15"/>
      <c r="H101" s="15" t="s">
        <v>273</v>
      </c>
      <c r="I101" s="18">
        <f>ROUND(SUM(I11:I100),2)</f>
        <v>0</v>
      </c>
      <c r="J101" s="28"/>
    </row>
    <row r="102" spans="1:10">
      <c r="A102" s="7"/>
      <c r="B102" s="7"/>
      <c r="C102" s="5"/>
      <c r="D102" s="7"/>
      <c r="E102" s="36"/>
      <c r="F102" s="15"/>
      <c r="G102" s="15"/>
      <c r="H102" s="15" t="s">
        <v>274</v>
      </c>
      <c r="I102" s="18">
        <f>ROUND(I101*0.06,2)</f>
        <v>0</v>
      </c>
      <c r="J102" s="28"/>
    </row>
    <row r="103" spans="1:10" s="13" customFormat="1">
      <c r="A103" s="19"/>
      <c r="B103" s="19"/>
      <c r="C103" s="20"/>
      <c r="D103" s="19"/>
      <c r="E103" s="37"/>
      <c r="F103" s="15"/>
      <c r="G103" s="15"/>
      <c r="H103" s="15" t="s">
        <v>275</v>
      </c>
      <c r="I103" s="21">
        <f>ROUND(I102+I101,2)</f>
        <v>0</v>
      </c>
      <c r="J103" s="29"/>
    </row>
    <row r="104" spans="1:10" ht="15.75" thickBot="1">
      <c r="C104" s="2"/>
      <c r="D104" s="3"/>
      <c r="E104" s="4"/>
      <c r="F104" s="2"/>
      <c r="G104" s="2"/>
      <c r="H104" s="7"/>
      <c r="I104" s="18"/>
    </row>
    <row r="105" spans="1:10" ht="27" customHeight="1" thickBot="1">
      <c r="C105"/>
      <c r="D105" s="98" t="s">
        <v>276</v>
      </c>
      <c r="E105" s="99"/>
      <c r="F105" s="99"/>
      <c r="G105" s="99"/>
      <c r="H105" s="90"/>
      <c r="I105" s="91"/>
    </row>
    <row r="106" spans="1:10" ht="15.75" thickBot="1">
      <c r="C106" s="2"/>
      <c r="D106" s="3"/>
      <c r="E106" s="4"/>
      <c r="F106" s="2"/>
      <c r="G106" s="2"/>
      <c r="H106" s="7"/>
      <c r="I106" s="40"/>
    </row>
    <row r="107" spans="1:10" ht="36">
      <c r="A107" s="10" t="s">
        <v>4</v>
      </c>
      <c r="B107" s="10" t="s">
        <v>5</v>
      </c>
      <c r="C107" s="10" t="s">
        <v>6</v>
      </c>
      <c r="D107" s="10" t="s">
        <v>7</v>
      </c>
      <c r="E107" s="10" t="s">
        <v>8</v>
      </c>
      <c r="F107" s="16" t="s">
        <v>9</v>
      </c>
      <c r="G107" s="46" t="s">
        <v>10</v>
      </c>
      <c r="H107" s="41" t="s">
        <v>11</v>
      </c>
      <c r="I107" s="47" t="s">
        <v>12</v>
      </c>
    </row>
    <row r="108" spans="1:10" ht="22.5">
      <c r="A108" s="7"/>
      <c r="B108" s="33" t="s">
        <v>277</v>
      </c>
      <c r="C108" s="6">
        <v>91</v>
      </c>
      <c r="D108" s="9" t="s">
        <v>278</v>
      </c>
      <c r="E108" s="8" t="s">
        <v>8</v>
      </c>
      <c r="F108" s="17">
        <v>1</v>
      </c>
      <c r="G108" s="49"/>
      <c r="H108" s="7">
        <v>436</v>
      </c>
      <c r="I108" s="48">
        <f t="shared" ref="I108:I134" si="4">ROUND(H108*$G108,2)</f>
        <v>0</v>
      </c>
    </row>
    <row r="109" spans="1:10">
      <c r="A109" s="7"/>
      <c r="B109" s="33" t="s">
        <v>279</v>
      </c>
      <c r="C109" s="6">
        <v>92</v>
      </c>
      <c r="D109" s="9" t="s">
        <v>280</v>
      </c>
      <c r="E109" s="8" t="s">
        <v>8</v>
      </c>
      <c r="F109" s="17">
        <v>6.5</v>
      </c>
      <c r="G109" s="49"/>
      <c r="H109" s="7">
        <v>1</v>
      </c>
      <c r="I109" s="48">
        <f t="shared" si="4"/>
        <v>0</v>
      </c>
    </row>
    <row r="110" spans="1:10" ht="22.5">
      <c r="A110" s="7"/>
      <c r="B110" s="33" t="s">
        <v>281</v>
      </c>
      <c r="C110" s="6">
        <v>93</v>
      </c>
      <c r="D110" s="9" t="s">
        <v>282</v>
      </c>
      <c r="E110" s="8" t="s">
        <v>283</v>
      </c>
      <c r="F110" s="17">
        <v>6</v>
      </c>
      <c r="G110" s="49"/>
      <c r="H110" s="7">
        <v>98</v>
      </c>
      <c r="I110" s="48">
        <f t="shared" si="4"/>
        <v>0</v>
      </c>
    </row>
    <row r="111" spans="1:10" ht="22.5">
      <c r="A111" s="7"/>
      <c r="B111" s="33" t="s">
        <v>284</v>
      </c>
      <c r="C111" s="6">
        <v>94</v>
      </c>
      <c r="D111" s="9" t="s">
        <v>285</v>
      </c>
      <c r="E111" s="8" t="s">
        <v>283</v>
      </c>
      <c r="F111" s="17">
        <v>11</v>
      </c>
      <c r="G111" s="49"/>
      <c r="H111" s="7">
        <v>104</v>
      </c>
      <c r="I111" s="48">
        <f t="shared" si="4"/>
        <v>0</v>
      </c>
    </row>
    <row r="112" spans="1:10" ht="22.5">
      <c r="A112" s="7"/>
      <c r="B112" s="34" t="s">
        <v>286</v>
      </c>
      <c r="C112" s="6">
        <v>95</v>
      </c>
      <c r="D112" s="9" t="s">
        <v>287</v>
      </c>
      <c r="E112" s="8" t="s">
        <v>283</v>
      </c>
      <c r="F112" s="17">
        <v>6.5</v>
      </c>
      <c r="G112" s="49"/>
      <c r="H112" s="7">
        <v>77</v>
      </c>
      <c r="I112" s="48">
        <f t="shared" si="4"/>
        <v>0</v>
      </c>
    </row>
    <row r="113" spans="1:9" ht="22.5">
      <c r="A113" s="7"/>
      <c r="B113" s="32" t="s">
        <v>288</v>
      </c>
      <c r="C113" s="6">
        <v>96</v>
      </c>
      <c r="D113" s="9" t="s">
        <v>289</v>
      </c>
      <c r="E113" s="8" t="s">
        <v>283</v>
      </c>
      <c r="F113" s="17">
        <v>3.5</v>
      </c>
      <c r="G113" s="49"/>
      <c r="H113" s="7">
        <v>106</v>
      </c>
      <c r="I113" s="48">
        <f t="shared" si="4"/>
        <v>0</v>
      </c>
    </row>
    <row r="114" spans="1:9" ht="22.5">
      <c r="A114" s="7"/>
      <c r="B114" s="32" t="s">
        <v>290</v>
      </c>
      <c r="C114" s="6">
        <v>97</v>
      </c>
      <c r="D114" s="9" t="s">
        <v>291</v>
      </c>
      <c r="E114" s="8" t="s">
        <v>283</v>
      </c>
      <c r="F114" s="17">
        <v>2.5</v>
      </c>
      <c r="G114" s="49"/>
      <c r="H114" s="7">
        <v>89</v>
      </c>
      <c r="I114" s="48">
        <f t="shared" si="4"/>
        <v>0</v>
      </c>
    </row>
    <row r="115" spans="1:9" ht="30.75" customHeight="1" thickBot="1">
      <c r="A115" s="7"/>
      <c r="B115" s="32" t="s">
        <v>292</v>
      </c>
      <c r="C115" s="6">
        <v>98</v>
      </c>
      <c r="D115" s="9" t="s">
        <v>293</v>
      </c>
      <c r="E115" s="8" t="s">
        <v>283</v>
      </c>
      <c r="F115" s="17">
        <v>7</v>
      </c>
      <c r="G115" s="49"/>
      <c r="H115" s="7">
        <v>62</v>
      </c>
      <c r="I115" s="48">
        <f t="shared" si="4"/>
        <v>0</v>
      </c>
    </row>
    <row r="116" spans="1:9" ht="45">
      <c r="A116" s="7"/>
      <c r="B116" s="35" t="s">
        <v>294</v>
      </c>
      <c r="C116" s="6">
        <v>99</v>
      </c>
      <c r="D116" s="9" t="s">
        <v>295</v>
      </c>
      <c r="E116" s="8" t="s">
        <v>283</v>
      </c>
      <c r="F116" s="17">
        <v>5</v>
      </c>
      <c r="G116" s="49"/>
      <c r="H116" s="7">
        <v>123</v>
      </c>
      <c r="I116" s="48">
        <f t="shared" si="4"/>
        <v>0</v>
      </c>
    </row>
    <row r="117" spans="1:9" ht="45">
      <c r="A117" s="7"/>
      <c r="B117" s="33" t="s">
        <v>296</v>
      </c>
      <c r="C117" s="6">
        <v>100</v>
      </c>
      <c r="D117" s="9" t="s">
        <v>297</v>
      </c>
      <c r="E117" s="8" t="s">
        <v>283</v>
      </c>
      <c r="F117" s="17">
        <v>8</v>
      </c>
      <c r="G117" s="49"/>
      <c r="H117" s="7">
        <v>18</v>
      </c>
      <c r="I117" s="48">
        <f t="shared" si="4"/>
        <v>0</v>
      </c>
    </row>
    <row r="118" spans="1:9" ht="22.5">
      <c r="A118" s="7"/>
      <c r="B118" t="s">
        <v>298</v>
      </c>
      <c r="C118" s="6">
        <v>101</v>
      </c>
      <c r="D118" s="9" t="s">
        <v>299</v>
      </c>
      <c r="E118" s="8" t="s">
        <v>17</v>
      </c>
      <c r="F118" s="17">
        <v>0.5</v>
      </c>
      <c r="G118" s="49"/>
      <c r="H118" s="7">
        <v>231</v>
      </c>
      <c r="I118" s="48">
        <f t="shared" si="4"/>
        <v>0</v>
      </c>
    </row>
    <row r="119" spans="1:9" ht="22.5">
      <c r="A119" s="7"/>
      <c r="B119" s="33" t="s">
        <v>300</v>
      </c>
      <c r="C119" s="6">
        <v>102</v>
      </c>
      <c r="D119" s="9" t="s">
        <v>301</v>
      </c>
      <c r="E119" s="8" t="s">
        <v>17</v>
      </c>
      <c r="F119" s="17">
        <v>1</v>
      </c>
      <c r="G119" s="49"/>
      <c r="H119" s="7">
        <v>103</v>
      </c>
      <c r="I119" s="48">
        <f t="shared" si="4"/>
        <v>0</v>
      </c>
    </row>
    <row r="120" spans="1:9" ht="22.5">
      <c r="A120" s="7"/>
      <c r="B120" s="33" t="s">
        <v>302</v>
      </c>
      <c r="C120" s="6">
        <v>103</v>
      </c>
      <c r="D120" s="9" t="s">
        <v>303</v>
      </c>
      <c r="E120" s="8" t="s">
        <v>17</v>
      </c>
      <c r="F120" s="17">
        <v>0.5</v>
      </c>
      <c r="G120" s="49"/>
      <c r="H120" s="7">
        <v>88</v>
      </c>
      <c r="I120" s="48">
        <f t="shared" si="4"/>
        <v>0</v>
      </c>
    </row>
    <row r="121" spans="1:9" ht="22.5">
      <c r="A121" s="7"/>
      <c r="B121" s="33" t="s">
        <v>304</v>
      </c>
      <c r="C121" s="6">
        <v>104</v>
      </c>
      <c r="D121" s="9" t="s">
        <v>305</v>
      </c>
      <c r="E121" s="8" t="s">
        <v>17</v>
      </c>
      <c r="F121" s="17">
        <v>0.5</v>
      </c>
      <c r="G121" s="49"/>
      <c r="H121" s="7">
        <v>188</v>
      </c>
      <c r="I121" s="48">
        <f t="shared" si="4"/>
        <v>0</v>
      </c>
    </row>
    <row r="122" spans="1:9" ht="33.75">
      <c r="A122" s="7"/>
      <c r="B122" s="33" t="s">
        <v>306</v>
      </c>
      <c r="C122" s="6">
        <v>105</v>
      </c>
      <c r="D122" s="9" t="s">
        <v>307</v>
      </c>
      <c r="E122" s="8" t="s">
        <v>283</v>
      </c>
      <c r="F122" s="17">
        <v>3.5</v>
      </c>
      <c r="G122" s="49"/>
      <c r="H122" s="7">
        <v>480</v>
      </c>
      <c r="I122" s="48">
        <f t="shared" si="4"/>
        <v>0</v>
      </c>
    </row>
    <row r="123" spans="1:9" ht="45">
      <c r="A123" s="7"/>
      <c r="B123" s="33" t="s">
        <v>308</v>
      </c>
      <c r="C123" s="6">
        <v>106</v>
      </c>
      <c r="D123" s="9" t="s">
        <v>309</v>
      </c>
      <c r="E123" s="8" t="s">
        <v>283</v>
      </c>
      <c r="F123" s="17">
        <v>4</v>
      </c>
      <c r="G123" s="49"/>
      <c r="H123" s="7">
        <v>10</v>
      </c>
      <c r="I123" s="48">
        <f t="shared" si="4"/>
        <v>0</v>
      </c>
    </row>
    <row r="124" spans="1:9" ht="66" customHeight="1">
      <c r="A124" s="7"/>
      <c r="B124" s="33" t="s">
        <v>310</v>
      </c>
      <c r="C124" s="6">
        <v>107</v>
      </c>
      <c r="D124" s="9" t="s">
        <v>311</v>
      </c>
      <c r="E124" s="8" t="s">
        <v>17</v>
      </c>
      <c r="F124" s="17">
        <v>3</v>
      </c>
      <c r="G124" s="49"/>
      <c r="H124" s="7">
        <v>138</v>
      </c>
      <c r="I124" s="48">
        <f t="shared" si="4"/>
        <v>0</v>
      </c>
    </row>
    <row r="125" spans="1:9" ht="22.5">
      <c r="A125" s="7"/>
      <c r="B125" s="33" t="s">
        <v>312</v>
      </c>
      <c r="C125" s="6">
        <v>108</v>
      </c>
      <c r="D125" s="9" t="s">
        <v>313</v>
      </c>
      <c r="E125" s="8" t="s">
        <v>17</v>
      </c>
      <c r="F125" s="17">
        <v>4</v>
      </c>
      <c r="G125" s="49"/>
      <c r="H125" s="7">
        <v>122</v>
      </c>
      <c r="I125" s="48">
        <f t="shared" si="4"/>
        <v>0</v>
      </c>
    </row>
    <row r="126" spans="1:9" ht="33.75">
      <c r="A126" s="7"/>
      <c r="B126" s="33" t="s">
        <v>314</v>
      </c>
      <c r="C126" s="6">
        <v>109</v>
      </c>
      <c r="D126" s="9" t="s">
        <v>315</v>
      </c>
      <c r="E126" s="8" t="s">
        <v>17</v>
      </c>
      <c r="F126" s="17">
        <v>1.5</v>
      </c>
      <c r="G126" s="49"/>
      <c r="H126" s="7">
        <v>125</v>
      </c>
      <c r="I126" s="48">
        <f t="shared" si="4"/>
        <v>0</v>
      </c>
    </row>
    <row r="127" spans="1:9" ht="33.75">
      <c r="A127" s="7"/>
      <c r="B127" s="33" t="s">
        <v>316</v>
      </c>
      <c r="C127" s="6">
        <v>110</v>
      </c>
      <c r="D127" s="9" t="s">
        <v>317</v>
      </c>
      <c r="E127" s="8" t="s">
        <v>21</v>
      </c>
      <c r="F127" s="17">
        <v>15</v>
      </c>
      <c r="G127" s="49"/>
      <c r="H127" s="7">
        <v>6</v>
      </c>
      <c r="I127" s="48">
        <f t="shared" si="4"/>
        <v>0</v>
      </c>
    </row>
    <row r="128" spans="1:9">
      <c r="A128" s="7"/>
      <c r="B128" s="33" t="s">
        <v>318</v>
      </c>
      <c r="C128" s="6">
        <v>111</v>
      </c>
      <c r="D128" s="9" t="s">
        <v>319</v>
      </c>
      <c r="E128" s="8" t="s">
        <v>17</v>
      </c>
      <c r="F128" s="17">
        <v>3</v>
      </c>
      <c r="G128" s="49"/>
      <c r="H128" s="7">
        <v>104</v>
      </c>
      <c r="I128" s="48">
        <f t="shared" si="4"/>
        <v>0</v>
      </c>
    </row>
    <row r="129" spans="1:10" ht="33.75">
      <c r="A129" s="7"/>
      <c r="B129" s="33" t="s">
        <v>320</v>
      </c>
      <c r="C129" s="6">
        <v>112</v>
      </c>
      <c r="D129" s="9" t="s">
        <v>321</v>
      </c>
      <c r="E129" s="8" t="s">
        <v>21</v>
      </c>
      <c r="F129" s="17">
        <v>10</v>
      </c>
      <c r="G129" s="49"/>
      <c r="H129" s="7">
        <v>13</v>
      </c>
      <c r="I129" s="48">
        <f t="shared" si="4"/>
        <v>0</v>
      </c>
    </row>
    <row r="130" spans="1:10" ht="33.75">
      <c r="A130" s="7"/>
      <c r="B130" s="33" t="s">
        <v>322</v>
      </c>
      <c r="C130" s="6">
        <v>113</v>
      </c>
      <c r="D130" s="9" t="s">
        <v>323</v>
      </c>
      <c r="E130" s="8" t="s">
        <v>17</v>
      </c>
      <c r="F130" s="17">
        <v>0.9</v>
      </c>
      <c r="G130" s="49"/>
      <c r="H130" s="7">
        <v>139</v>
      </c>
      <c r="I130" s="48">
        <f t="shared" si="4"/>
        <v>0</v>
      </c>
    </row>
    <row r="131" spans="1:10" ht="45">
      <c r="A131" s="7"/>
      <c r="B131" s="33" t="s">
        <v>324</v>
      </c>
      <c r="C131" s="6">
        <v>114</v>
      </c>
      <c r="D131" s="9" t="s">
        <v>295</v>
      </c>
      <c r="E131" s="8" t="s">
        <v>283</v>
      </c>
      <c r="F131" s="17">
        <v>6</v>
      </c>
      <c r="G131" s="49"/>
      <c r="H131" s="7">
        <v>2</v>
      </c>
      <c r="I131" s="48">
        <f t="shared" si="4"/>
        <v>0</v>
      </c>
    </row>
    <row r="132" spans="1:10" ht="22.5">
      <c r="A132" s="7"/>
      <c r="B132" s="33" t="s">
        <v>325</v>
      </c>
      <c r="C132" s="6">
        <v>115</v>
      </c>
      <c r="D132" s="9" t="s">
        <v>326</v>
      </c>
      <c r="E132" s="8" t="s">
        <v>17</v>
      </c>
      <c r="F132" s="17">
        <v>0.8</v>
      </c>
      <c r="G132" s="49"/>
      <c r="H132" s="7">
        <v>85</v>
      </c>
      <c r="I132" s="48">
        <f t="shared" si="4"/>
        <v>0</v>
      </c>
    </row>
    <row r="133" spans="1:10" ht="22.5">
      <c r="A133" s="7"/>
      <c r="B133" s="33" t="s">
        <v>327</v>
      </c>
      <c r="C133" s="6">
        <v>116</v>
      </c>
      <c r="D133" s="9" t="s">
        <v>328</v>
      </c>
      <c r="E133" s="8" t="s">
        <v>17</v>
      </c>
      <c r="F133" s="17">
        <v>0.8</v>
      </c>
      <c r="G133" s="49"/>
      <c r="H133" s="7">
        <v>77</v>
      </c>
      <c r="I133" s="48">
        <f t="shared" si="4"/>
        <v>0</v>
      </c>
    </row>
    <row r="134" spans="1:10" ht="22.5">
      <c r="A134" s="7"/>
      <c r="B134" s="33" t="s">
        <v>329</v>
      </c>
      <c r="C134" s="6">
        <v>117</v>
      </c>
      <c r="D134" s="9" t="s">
        <v>330</v>
      </c>
      <c r="E134" s="9" t="s">
        <v>17</v>
      </c>
      <c r="F134" s="14">
        <v>0.8</v>
      </c>
      <c r="G134" s="43"/>
      <c r="H134" s="7">
        <v>93</v>
      </c>
      <c r="I134" s="48">
        <f t="shared" si="4"/>
        <v>0</v>
      </c>
    </row>
    <row r="135" spans="1:10" ht="22.5">
      <c r="A135" s="7"/>
      <c r="B135" s="7"/>
      <c r="C135" s="6"/>
      <c r="D135" s="7"/>
      <c r="E135" s="36"/>
      <c r="F135" s="15"/>
      <c r="G135" s="15"/>
      <c r="H135" s="15" t="s">
        <v>273</v>
      </c>
      <c r="I135" s="18">
        <f>ROUND(SUM(I108:I134),2)</f>
        <v>0</v>
      </c>
    </row>
    <row r="136" spans="1:10">
      <c r="A136" s="7"/>
      <c r="B136" s="7"/>
      <c r="C136" s="6"/>
      <c r="D136" s="7"/>
      <c r="E136" s="36"/>
      <c r="F136" s="15"/>
      <c r="G136" s="15"/>
      <c r="H136" s="15" t="s">
        <v>331</v>
      </c>
      <c r="I136" s="18">
        <f>ROUND(I135*0.13,2)</f>
        <v>0</v>
      </c>
      <c r="J136" s="28"/>
    </row>
    <row r="137" spans="1:10">
      <c r="A137" s="7"/>
      <c r="B137" s="7"/>
      <c r="C137" s="6"/>
      <c r="D137" s="7"/>
      <c r="E137" s="36"/>
      <c r="F137" s="15"/>
      <c r="G137" s="15"/>
      <c r="H137" s="15" t="s">
        <v>275</v>
      </c>
      <c r="I137" s="18">
        <f>ROUND(I136+I135,2)</f>
        <v>0</v>
      </c>
      <c r="J137" s="28"/>
    </row>
    <row r="138" spans="1:10" ht="15.75" thickBot="1">
      <c r="H138" s="7"/>
      <c r="I138" s="18"/>
    </row>
    <row r="139" spans="1:10" ht="30.75" customHeight="1" thickBot="1">
      <c r="D139" s="98" t="s">
        <v>332</v>
      </c>
      <c r="E139" s="99"/>
      <c r="F139" s="99"/>
      <c r="G139" s="99"/>
      <c r="H139" s="90"/>
      <c r="I139" s="91"/>
    </row>
    <row r="140" spans="1:10" ht="15.75" thickBot="1">
      <c r="H140" s="7"/>
      <c r="I140" s="40"/>
    </row>
    <row r="141" spans="1:10" ht="36">
      <c r="A141" s="10" t="s">
        <v>4</v>
      </c>
      <c r="B141" s="10" t="s">
        <v>5</v>
      </c>
      <c r="C141" s="10" t="s">
        <v>6</v>
      </c>
      <c r="D141" s="10" t="s">
        <v>7</v>
      </c>
      <c r="E141" s="10" t="s">
        <v>8</v>
      </c>
      <c r="F141" s="16" t="s">
        <v>9</v>
      </c>
      <c r="G141" s="46" t="s">
        <v>10</v>
      </c>
      <c r="H141" s="41" t="s">
        <v>11</v>
      </c>
      <c r="I141" s="47" t="s">
        <v>12</v>
      </c>
    </row>
    <row r="142" spans="1:10" ht="30" customHeight="1">
      <c r="A142" s="8"/>
      <c r="B142" s="8" t="s">
        <v>333</v>
      </c>
      <c r="C142" s="79">
        <v>118</v>
      </c>
      <c r="D142" s="8" t="s">
        <v>334</v>
      </c>
      <c r="E142" s="8" t="s">
        <v>17</v>
      </c>
      <c r="F142" s="17">
        <v>11</v>
      </c>
      <c r="G142" s="49"/>
      <c r="H142" s="7">
        <v>23</v>
      </c>
      <c r="I142" s="48"/>
    </row>
    <row r="143" spans="1:10" ht="30" customHeight="1">
      <c r="A143" s="8" t="s">
        <v>335</v>
      </c>
      <c r="B143" s="80" t="s">
        <v>336</v>
      </c>
      <c r="C143" s="79">
        <f>C142+1</f>
        <v>119</v>
      </c>
      <c r="D143" s="8" t="s">
        <v>337</v>
      </c>
      <c r="E143" s="8" t="s">
        <v>8</v>
      </c>
      <c r="F143" s="17">
        <v>11</v>
      </c>
      <c r="G143" s="49"/>
      <c r="H143" s="7">
        <v>103</v>
      </c>
      <c r="I143" s="48"/>
    </row>
    <row r="144" spans="1:10" ht="30" customHeight="1">
      <c r="A144" s="8"/>
      <c r="B144" s="80" t="s">
        <v>338</v>
      </c>
      <c r="C144" s="79">
        <f t="shared" ref="C144:C185" si="5">C143+1</f>
        <v>120</v>
      </c>
      <c r="D144" s="8" t="s">
        <v>339</v>
      </c>
      <c r="E144" s="8" t="s">
        <v>340</v>
      </c>
      <c r="F144" s="17">
        <v>5.5</v>
      </c>
      <c r="G144" s="49"/>
      <c r="H144" s="7">
        <v>3</v>
      </c>
      <c r="I144" s="48"/>
    </row>
    <row r="145" spans="1:9" ht="30" customHeight="1">
      <c r="A145" s="8"/>
      <c r="B145" s="81" t="s">
        <v>341</v>
      </c>
      <c r="C145" s="79">
        <f t="shared" si="5"/>
        <v>121</v>
      </c>
      <c r="D145" s="8" t="s">
        <v>342</v>
      </c>
      <c r="E145" s="8" t="s">
        <v>340</v>
      </c>
      <c r="F145" s="17">
        <v>8</v>
      </c>
      <c r="G145" s="49"/>
      <c r="H145" s="7">
        <v>109</v>
      </c>
      <c r="I145" s="48"/>
    </row>
    <row r="146" spans="1:9" ht="30" customHeight="1">
      <c r="A146" s="8" t="s">
        <v>343</v>
      </c>
      <c r="B146" s="81" t="s">
        <v>344</v>
      </c>
      <c r="C146" s="79">
        <f t="shared" si="5"/>
        <v>122</v>
      </c>
      <c r="D146" s="8" t="s">
        <v>343</v>
      </c>
      <c r="E146" s="8" t="s">
        <v>340</v>
      </c>
      <c r="F146" s="17">
        <v>9.5</v>
      </c>
      <c r="G146" s="49"/>
      <c r="H146" s="7">
        <v>8</v>
      </c>
      <c r="I146" s="48"/>
    </row>
    <row r="147" spans="1:9" ht="30" customHeight="1">
      <c r="A147" s="8"/>
      <c r="B147" s="8" t="s">
        <v>345</v>
      </c>
      <c r="C147" s="79">
        <f t="shared" si="5"/>
        <v>123</v>
      </c>
      <c r="D147" s="8" t="s">
        <v>346</v>
      </c>
      <c r="E147" s="8" t="s">
        <v>17</v>
      </c>
      <c r="F147" s="17">
        <v>3</v>
      </c>
      <c r="G147" s="49"/>
      <c r="H147" s="7">
        <v>38</v>
      </c>
      <c r="I147" s="48"/>
    </row>
    <row r="148" spans="1:9" ht="30" customHeight="1">
      <c r="A148" s="8"/>
      <c r="B148" s="81" t="s">
        <v>347</v>
      </c>
      <c r="C148" s="79">
        <f t="shared" si="5"/>
        <v>124</v>
      </c>
      <c r="D148" s="8" t="s">
        <v>348</v>
      </c>
      <c r="E148" s="8" t="s">
        <v>349</v>
      </c>
      <c r="F148" s="17">
        <v>4</v>
      </c>
      <c r="G148" s="49"/>
      <c r="H148" s="7">
        <v>185</v>
      </c>
      <c r="I148" s="48"/>
    </row>
    <row r="149" spans="1:9" ht="30" customHeight="1">
      <c r="A149" s="8"/>
      <c r="B149" s="78" t="s">
        <v>350</v>
      </c>
      <c r="C149" s="79">
        <f t="shared" si="5"/>
        <v>125</v>
      </c>
      <c r="D149" s="8" t="s">
        <v>351</v>
      </c>
      <c r="E149" s="8" t="s">
        <v>352</v>
      </c>
      <c r="F149" s="17">
        <v>2</v>
      </c>
      <c r="G149" s="49"/>
      <c r="H149" s="7">
        <v>235</v>
      </c>
      <c r="I149" s="48"/>
    </row>
    <row r="150" spans="1:9" ht="30" customHeight="1">
      <c r="A150" s="8"/>
      <c r="B150" s="78" t="s">
        <v>353</v>
      </c>
      <c r="C150" s="79">
        <f t="shared" si="5"/>
        <v>126</v>
      </c>
      <c r="D150" s="8" t="s">
        <v>354</v>
      </c>
      <c r="E150" s="8" t="s">
        <v>17</v>
      </c>
      <c r="F150" s="17">
        <v>11</v>
      </c>
      <c r="G150" s="49"/>
      <c r="H150" s="7">
        <v>18</v>
      </c>
      <c r="I150" s="48"/>
    </row>
    <row r="151" spans="1:9" ht="30" customHeight="1">
      <c r="A151" s="8"/>
      <c r="B151" s="8" t="s">
        <v>355</v>
      </c>
      <c r="C151" s="79">
        <f t="shared" si="5"/>
        <v>127</v>
      </c>
      <c r="D151" s="82" t="s">
        <v>356</v>
      </c>
      <c r="E151" s="8" t="s">
        <v>17</v>
      </c>
      <c r="F151" s="17">
        <v>8</v>
      </c>
      <c r="G151" s="49"/>
      <c r="H151" s="7">
        <v>10</v>
      </c>
      <c r="I151" s="48"/>
    </row>
    <row r="152" spans="1:9" ht="30" customHeight="1">
      <c r="A152" s="8"/>
      <c r="B152" s="9" t="s">
        <v>357</v>
      </c>
      <c r="C152" s="79">
        <f t="shared" si="5"/>
        <v>128</v>
      </c>
      <c r="D152" s="8" t="s">
        <v>358</v>
      </c>
      <c r="E152" s="8" t="s">
        <v>17</v>
      </c>
      <c r="F152" s="17">
        <v>4</v>
      </c>
      <c r="G152" s="49"/>
      <c r="H152" s="7">
        <v>22</v>
      </c>
      <c r="I152" s="48"/>
    </row>
    <row r="153" spans="1:9" ht="30" customHeight="1">
      <c r="A153" s="8"/>
      <c r="B153" s="8" t="s">
        <v>359</v>
      </c>
      <c r="C153" s="79">
        <f t="shared" si="5"/>
        <v>129</v>
      </c>
      <c r="D153" s="8" t="s">
        <v>360</v>
      </c>
      <c r="E153" s="8" t="s">
        <v>17</v>
      </c>
      <c r="F153" s="17">
        <v>3</v>
      </c>
      <c r="G153" s="49"/>
      <c r="H153" s="7">
        <v>8</v>
      </c>
      <c r="I153" s="48"/>
    </row>
    <row r="154" spans="1:9" ht="30" customHeight="1">
      <c r="A154" s="8"/>
      <c r="B154" s="8" t="s">
        <v>361</v>
      </c>
      <c r="C154" s="79">
        <f t="shared" si="5"/>
        <v>130</v>
      </c>
      <c r="D154" s="8" t="s">
        <v>362</v>
      </c>
      <c r="E154" s="8" t="s">
        <v>17</v>
      </c>
      <c r="F154" s="17">
        <v>10</v>
      </c>
      <c r="G154" s="49"/>
      <c r="H154" s="7">
        <v>64</v>
      </c>
      <c r="I154" s="48"/>
    </row>
    <row r="155" spans="1:9" ht="30" customHeight="1">
      <c r="A155" s="8"/>
      <c r="B155" s="8" t="s">
        <v>363</v>
      </c>
      <c r="C155" s="79">
        <f t="shared" si="5"/>
        <v>131</v>
      </c>
      <c r="D155" s="8" t="s">
        <v>364</v>
      </c>
      <c r="E155" s="8" t="s">
        <v>283</v>
      </c>
      <c r="F155" s="17">
        <v>4.5</v>
      </c>
      <c r="G155" s="49"/>
      <c r="H155" s="7">
        <v>31</v>
      </c>
      <c r="I155" s="48"/>
    </row>
    <row r="156" spans="1:9" ht="30" customHeight="1">
      <c r="A156" s="8"/>
      <c r="B156" s="8" t="s">
        <v>365</v>
      </c>
      <c r="C156" s="79">
        <f t="shared" si="5"/>
        <v>132</v>
      </c>
      <c r="D156" s="8" t="s">
        <v>366</v>
      </c>
      <c r="E156" s="8" t="s">
        <v>17</v>
      </c>
      <c r="F156" s="17">
        <v>11</v>
      </c>
      <c r="G156" s="49"/>
      <c r="H156" s="7">
        <v>66</v>
      </c>
      <c r="I156" s="48"/>
    </row>
    <row r="157" spans="1:9" ht="30" customHeight="1">
      <c r="A157" s="8"/>
      <c r="B157" s="8" t="s">
        <v>367</v>
      </c>
      <c r="C157" s="79">
        <f t="shared" si="5"/>
        <v>133</v>
      </c>
      <c r="D157" s="8" t="s">
        <v>368</v>
      </c>
      <c r="E157" s="8" t="s">
        <v>17</v>
      </c>
      <c r="F157" s="17">
        <v>0.3</v>
      </c>
      <c r="G157" s="49"/>
      <c r="H157" s="7">
        <v>93</v>
      </c>
      <c r="I157" s="48"/>
    </row>
    <row r="158" spans="1:9" ht="30" customHeight="1">
      <c r="A158" s="8"/>
      <c r="B158" s="8" t="s">
        <v>369</v>
      </c>
      <c r="C158" s="79">
        <f t="shared" si="5"/>
        <v>134</v>
      </c>
      <c r="D158" s="8" t="s">
        <v>370</v>
      </c>
      <c r="E158" s="8" t="s">
        <v>21</v>
      </c>
      <c r="F158" s="17">
        <v>11</v>
      </c>
      <c r="G158" s="49"/>
      <c r="H158" s="7">
        <v>3</v>
      </c>
      <c r="I158" s="48"/>
    </row>
    <row r="159" spans="1:9" ht="30" customHeight="1">
      <c r="A159" s="8"/>
      <c r="B159" s="8" t="s">
        <v>371</v>
      </c>
      <c r="C159" s="79">
        <f t="shared" si="5"/>
        <v>135</v>
      </c>
      <c r="D159" s="8" t="s">
        <v>372</v>
      </c>
      <c r="E159" s="8" t="s">
        <v>17</v>
      </c>
      <c r="F159" s="17">
        <v>0.2</v>
      </c>
      <c r="G159" s="49"/>
      <c r="H159" s="7">
        <v>108</v>
      </c>
      <c r="I159" s="48"/>
    </row>
    <row r="160" spans="1:9" ht="30" customHeight="1">
      <c r="A160" s="8"/>
      <c r="B160" s="8" t="s">
        <v>373</v>
      </c>
      <c r="C160" s="79">
        <f t="shared" si="5"/>
        <v>136</v>
      </c>
      <c r="D160" s="8" t="s">
        <v>374</v>
      </c>
      <c r="E160" s="8" t="s">
        <v>21</v>
      </c>
      <c r="F160" s="17">
        <v>12</v>
      </c>
      <c r="G160" s="49"/>
      <c r="H160" s="7">
        <v>3</v>
      </c>
      <c r="I160" s="48"/>
    </row>
    <row r="161" spans="1:9" ht="30" customHeight="1">
      <c r="A161" s="8"/>
      <c r="B161" s="8" t="s">
        <v>375</v>
      </c>
      <c r="C161" s="79">
        <f t="shared" si="5"/>
        <v>137</v>
      </c>
      <c r="D161" s="8" t="s">
        <v>376</v>
      </c>
      <c r="E161" s="8" t="s">
        <v>17</v>
      </c>
      <c r="F161" s="17">
        <v>0.2</v>
      </c>
      <c r="G161" s="49"/>
      <c r="H161" s="7">
        <v>11</v>
      </c>
      <c r="I161" s="48"/>
    </row>
    <row r="162" spans="1:9" ht="30" customHeight="1">
      <c r="A162" s="8"/>
      <c r="B162" s="8" t="s">
        <v>377</v>
      </c>
      <c r="C162" s="79">
        <f t="shared" si="5"/>
        <v>138</v>
      </c>
      <c r="D162" s="8" t="s">
        <v>378</v>
      </c>
      <c r="E162" s="8" t="s">
        <v>21</v>
      </c>
      <c r="F162" s="17">
        <v>13</v>
      </c>
      <c r="G162" s="49"/>
      <c r="H162" s="7">
        <v>3</v>
      </c>
      <c r="I162" s="48"/>
    </row>
    <row r="163" spans="1:9" ht="30" customHeight="1">
      <c r="A163" s="8"/>
      <c r="B163" s="8" t="s">
        <v>379</v>
      </c>
      <c r="C163" s="79">
        <f t="shared" si="5"/>
        <v>139</v>
      </c>
      <c r="D163" s="8" t="s">
        <v>380</v>
      </c>
      <c r="E163" s="8" t="s">
        <v>17</v>
      </c>
      <c r="F163" s="17">
        <v>0.2</v>
      </c>
      <c r="G163" s="49"/>
      <c r="H163" s="7">
        <v>72</v>
      </c>
      <c r="I163" s="48"/>
    </row>
    <row r="164" spans="1:9" ht="30" customHeight="1">
      <c r="A164" s="8"/>
      <c r="B164" s="9" t="s">
        <v>381</v>
      </c>
      <c r="C164" s="79">
        <f t="shared" si="5"/>
        <v>140</v>
      </c>
      <c r="D164" s="8" t="s">
        <v>382</v>
      </c>
      <c r="E164" s="8" t="s">
        <v>21</v>
      </c>
      <c r="F164" s="17">
        <v>16</v>
      </c>
      <c r="G164" s="49"/>
      <c r="H164" s="7">
        <v>6</v>
      </c>
      <c r="I164" s="48"/>
    </row>
    <row r="165" spans="1:9" s="25" customFormat="1" ht="30" customHeight="1">
      <c r="A165" s="8"/>
      <c r="B165" s="8" t="s">
        <v>383</v>
      </c>
      <c r="C165" s="79">
        <f t="shared" si="5"/>
        <v>141</v>
      </c>
      <c r="D165" s="8" t="s">
        <v>384</v>
      </c>
      <c r="E165" s="8" t="s">
        <v>266</v>
      </c>
      <c r="F165" s="17">
        <v>4</v>
      </c>
      <c r="G165" s="49"/>
      <c r="H165" s="7">
        <v>1</v>
      </c>
      <c r="I165" s="48"/>
    </row>
    <row r="166" spans="1:9" s="25" customFormat="1" ht="30" customHeight="1">
      <c r="A166" s="8"/>
      <c r="B166" s="8" t="s">
        <v>385</v>
      </c>
      <c r="C166" s="79">
        <f t="shared" si="5"/>
        <v>142</v>
      </c>
      <c r="D166" s="80" t="s">
        <v>386</v>
      </c>
      <c r="E166" s="8" t="s">
        <v>17</v>
      </c>
      <c r="F166" s="17">
        <v>2.5</v>
      </c>
      <c r="G166" s="49"/>
      <c r="H166" s="7">
        <v>30</v>
      </c>
      <c r="I166" s="48"/>
    </row>
    <row r="167" spans="1:9" s="25" customFormat="1" ht="30" customHeight="1">
      <c r="A167" s="8"/>
      <c r="B167" s="8" t="s">
        <v>387</v>
      </c>
      <c r="C167" s="79">
        <f t="shared" si="5"/>
        <v>143</v>
      </c>
      <c r="D167" s="8" t="s">
        <v>388</v>
      </c>
      <c r="E167" s="8" t="s">
        <v>17</v>
      </c>
      <c r="F167" s="17">
        <v>50</v>
      </c>
      <c r="G167" s="49"/>
      <c r="H167" s="7">
        <v>45</v>
      </c>
      <c r="I167" s="48"/>
    </row>
    <row r="168" spans="1:9" s="25" customFormat="1" ht="30" customHeight="1">
      <c r="A168" s="8"/>
      <c r="B168" s="8" t="s">
        <v>389</v>
      </c>
      <c r="C168" s="79">
        <f t="shared" si="5"/>
        <v>144</v>
      </c>
      <c r="D168" s="8" t="s">
        <v>390</v>
      </c>
      <c r="E168" s="8" t="s">
        <v>391</v>
      </c>
      <c r="F168" s="17">
        <v>80</v>
      </c>
      <c r="G168" s="49"/>
      <c r="H168" s="7">
        <v>14</v>
      </c>
      <c r="I168" s="48"/>
    </row>
    <row r="169" spans="1:9" s="25" customFormat="1" ht="30" customHeight="1">
      <c r="A169" s="8"/>
      <c r="B169" s="8" t="s">
        <v>392</v>
      </c>
      <c r="C169" s="79">
        <f t="shared" si="5"/>
        <v>145</v>
      </c>
      <c r="D169" s="8" t="s">
        <v>393</v>
      </c>
      <c r="E169" s="8" t="s">
        <v>394</v>
      </c>
      <c r="F169" s="17">
        <v>60</v>
      </c>
      <c r="G169" s="49"/>
      <c r="H169" s="7">
        <v>14</v>
      </c>
      <c r="I169" s="48"/>
    </row>
    <row r="170" spans="1:9" s="25" customFormat="1" ht="30" customHeight="1">
      <c r="A170" s="8"/>
      <c r="B170" s="8" t="s">
        <v>395</v>
      </c>
      <c r="C170" s="79">
        <f t="shared" si="5"/>
        <v>146</v>
      </c>
      <c r="D170" s="8" t="s">
        <v>396</v>
      </c>
      <c r="E170" s="8" t="s">
        <v>21</v>
      </c>
      <c r="F170" s="17">
        <v>8.06</v>
      </c>
      <c r="G170" s="49"/>
      <c r="H170" s="7">
        <v>392</v>
      </c>
      <c r="I170" s="48"/>
    </row>
    <row r="171" spans="1:9" s="25" customFormat="1" ht="30" customHeight="1">
      <c r="A171" s="8"/>
      <c r="B171" s="8" t="s">
        <v>397</v>
      </c>
      <c r="C171" s="79">
        <f t="shared" si="5"/>
        <v>147</v>
      </c>
      <c r="D171" s="8" t="s">
        <v>398</v>
      </c>
      <c r="E171" s="8" t="s">
        <v>266</v>
      </c>
      <c r="F171" s="17">
        <v>2</v>
      </c>
      <c r="G171" s="49"/>
      <c r="H171" s="7">
        <v>71</v>
      </c>
      <c r="I171" s="48"/>
    </row>
    <row r="172" spans="1:9" ht="30" customHeight="1">
      <c r="A172" s="8"/>
      <c r="B172" s="8" t="s">
        <v>399</v>
      </c>
      <c r="C172" s="79">
        <f t="shared" si="5"/>
        <v>148</v>
      </c>
      <c r="D172" s="8" t="s">
        <v>400</v>
      </c>
      <c r="E172" s="8" t="s">
        <v>17</v>
      </c>
      <c r="F172" s="17">
        <v>6</v>
      </c>
      <c r="G172" s="49"/>
      <c r="H172" s="7">
        <v>6</v>
      </c>
      <c r="I172" s="48"/>
    </row>
    <row r="173" spans="1:9" ht="30" customHeight="1">
      <c r="A173" s="8"/>
      <c r="B173" s="8" t="s">
        <v>401</v>
      </c>
      <c r="C173" s="79">
        <f t="shared" si="5"/>
        <v>149</v>
      </c>
      <c r="D173" s="9" t="s">
        <v>402</v>
      </c>
      <c r="E173" s="9" t="s">
        <v>403</v>
      </c>
      <c r="F173" s="17">
        <v>10</v>
      </c>
      <c r="G173" s="49"/>
      <c r="H173" s="7">
        <v>49</v>
      </c>
      <c r="I173" s="48"/>
    </row>
    <row r="174" spans="1:9" ht="30" customHeight="1">
      <c r="A174" s="8"/>
      <c r="B174" s="8" t="s">
        <v>404</v>
      </c>
      <c r="C174" s="79">
        <f t="shared" si="5"/>
        <v>150</v>
      </c>
      <c r="D174" s="9" t="s">
        <v>405</v>
      </c>
      <c r="E174" s="9" t="s">
        <v>17</v>
      </c>
      <c r="F174" s="17">
        <v>18</v>
      </c>
      <c r="G174" s="49"/>
      <c r="H174" s="7">
        <v>50</v>
      </c>
      <c r="I174" s="48"/>
    </row>
    <row r="175" spans="1:9" ht="30" customHeight="1">
      <c r="A175" s="8"/>
      <c r="B175" s="80" t="s">
        <v>406</v>
      </c>
      <c r="C175" s="79">
        <f t="shared" si="5"/>
        <v>151</v>
      </c>
      <c r="D175" s="8" t="s">
        <v>407</v>
      </c>
      <c r="E175" s="8" t="s">
        <v>21</v>
      </c>
      <c r="F175" s="14">
        <v>50</v>
      </c>
      <c r="G175" s="49"/>
      <c r="H175" s="7">
        <v>10</v>
      </c>
      <c r="I175" s="48"/>
    </row>
    <row r="176" spans="1:9" ht="30" customHeight="1">
      <c r="A176" s="8"/>
      <c r="B176" s="80" t="s">
        <v>408</v>
      </c>
      <c r="C176" s="79">
        <f t="shared" si="5"/>
        <v>152</v>
      </c>
      <c r="D176" s="8" t="s">
        <v>409</v>
      </c>
      <c r="E176" s="8" t="s">
        <v>21</v>
      </c>
      <c r="F176" s="14">
        <v>50</v>
      </c>
      <c r="G176" s="49"/>
      <c r="H176" s="7">
        <v>10</v>
      </c>
      <c r="I176" s="48"/>
    </row>
    <row r="177" spans="1:10" ht="30" customHeight="1">
      <c r="A177" s="8"/>
      <c r="B177" s="8" t="s">
        <v>410</v>
      </c>
      <c r="C177" s="79">
        <f t="shared" si="5"/>
        <v>153</v>
      </c>
      <c r="D177" s="8" t="s">
        <v>411</v>
      </c>
      <c r="E177" s="8" t="s">
        <v>412</v>
      </c>
      <c r="F177" s="17">
        <v>4</v>
      </c>
      <c r="G177" s="49"/>
      <c r="H177" s="7">
        <v>8</v>
      </c>
      <c r="I177" s="48"/>
    </row>
    <row r="178" spans="1:10" ht="30" customHeight="1">
      <c r="A178" s="8"/>
      <c r="B178" s="8" t="s">
        <v>413</v>
      </c>
      <c r="C178" s="79">
        <f t="shared" si="5"/>
        <v>154</v>
      </c>
      <c r="D178" s="8" t="s">
        <v>414</v>
      </c>
      <c r="E178" s="8" t="s">
        <v>415</v>
      </c>
      <c r="F178" s="17">
        <v>20</v>
      </c>
      <c r="G178" s="49"/>
      <c r="H178" s="7">
        <v>1</v>
      </c>
      <c r="I178" s="48"/>
    </row>
    <row r="179" spans="1:10" ht="30" customHeight="1">
      <c r="A179" s="8"/>
      <c r="B179" s="78" t="s">
        <v>416</v>
      </c>
      <c r="C179" s="79">
        <f t="shared" si="5"/>
        <v>155</v>
      </c>
      <c r="D179" s="8" t="s">
        <v>417</v>
      </c>
      <c r="E179" s="8" t="s">
        <v>418</v>
      </c>
      <c r="F179" s="17">
        <v>14</v>
      </c>
      <c r="G179" s="49"/>
      <c r="H179" s="7">
        <v>4</v>
      </c>
      <c r="I179" s="48"/>
    </row>
    <row r="180" spans="1:10" ht="30" customHeight="1">
      <c r="A180" s="8"/>
      <c r="B180" s="8" t="s">
        <v>419</v>
      </c>
      <c r="C180" s="79">
        <f t="shared" si="5"/>
        <v>156</v>
      </c>
      <c r="D180" s="9" t="s">
        <v>420</v>
      </c>
      <c r="E180" s="66" t="s">
        <v>17</v>
      </c>
      <c r="F180" s="17">
        <v>40</v>
      </c>
      <c r="G180" s="49"/>
      <c r="H180" s="7">
        <v>1</v>
      </c>
      <c r="I180" s="48"/>
    </row>
    <row r="181" spans="1:10" s="25" customFormat="1" ht="30" customHeight="1">
      <c r="A181" s="9"/>
      <c r="B181" s="9" t="s">
        <v>421</v>
      </c>
      <c r="C181" s="79">
        <f t="shared" si="5"/>
        <v>157</v>
      </c>
      <c r="D181" s="83" t="s">
        <v>422</v>
      </c>
      <c r="E181" s="9" t="s">
        <v>17</v>
      </c>
      <c r="F181" s="17">
        <v>6.3</v>
      </c>
      <c r="G181" s="49"/>
      <c r="H181" s="7">
        <v>19</v>
      </c>
      <c r="I181" s="48"/>
    </row>
    <row r="182" spans="1:10" ht="30" customHeight="1">
      <c r="A182" s="9"/>
      <c r="B182" s="9" t="s">
        <v>423</v>
      </c>
      <c r="C182" s="79">
        <f t="shared" si="5"/>
        <v>158</v>
      </c>
      <c r="D182" s="83" t="s">
        <v>424</v>
      </c>
      <c r="E182" s="9" t="s">
        <v>17</v>
      </c>
      <c r="F182" s="17">
        <v>55</v>
      </c>
      <c r="G182" s="49"/>
      <c r="H182" s="7">
        <v>6</v>
      </c>
      <c r="I182" s="48"/>
    </row>
    <row r="183" spans="1:10" ht="30" customHeight="1">
      <c r="A183" s="84" t="s">
        <v>425</v>
      </c>
      <c r="B183" s="8" t="s">
        <v>426</v>
      </c>
      <c r="C183" s="79">
        <f t="shared" si="5"/>
        <v>159</v>
      </c>
      <c r="D183" s="85" t="s">
        <v>427</v>
      </c>
      <c r="E183" s="86" t="s">
        <v>17</v>
      </c>
      <c r="F183" s="87">
        <v>10</v>
      </c>
      <c r="G183" s="49"/>
      <c r="H183" s="7">
        <v>1</v>
      </c>
      <c r="I183" s="48"/>
    </row>
    <row r="184" spans="1:10" s="25" customFormat="1" ht="30" customHeight="1">
      <c r="A184" s="84"/>
      <c r="B184" s="81" t="s">
        <v>428</v>
      </c>
      <c r="C184" s="79">
        <f t="shared" si="5"/>
        <v>160</v>
      </c>
      <c r="D184" s="85" t="s">
        <v>429</v>
      </c>
      <c r="E184" s="86" t="s">
        <v>17</v>
      </c>
      <c r="F184" s="87">
        <v>8</v>
      </c>
      <c r="G184" s="49"/>
      <c r="H184" s="7">
        <v>13</v>
      </c>
      <c r="I184" s="48"/>
    </row>
    <row r="185" spans="1:10" s="25" customFormat="1" ht="30" customHeight="1">
      <c r="A185" s="84" t="s">
        <v>430</v>
      </c>
      <c r="B185" s="8" t="s">
        <v>431</v>
      </c>
      <c r="C185" s="79">
        <f t="shared" si="5"/>
        <v>161</v>
      </c>
      <c r="D185" s="85" t="s">
        <v>432</v>
      </c>
      <c r="E185" s="86" t="s">
        <v>17</v>
      </c>
      <c r="F185" s="87">
        <v>6</v>
      </c>
      <c r="G185" s="49"/>
      <c r="H185" s="7">
        <v>5</v>
      </c>
      <c r="I185" s="48"/>
    </row>
    <row r="186" spans="1:10" ht="22.5">
      <c r="A186" s="7"/>
      <c r="B186" s="7"/>
      <c r="C186" s="6"/>
      <c r="D186" s="6"/>
      <c r="E186" s="6"/>
      <c r="F186" s="53"/>
      <c r="G186" s="53"/>
      <c r="H186" s="53" t="s">
        <v>273</v>
      </c>
      <c r="I186" s="18">
        <f>ROUND(SUM(I142:I185),2)</f>
        <v>0</v>
      </c>
      <c r="J186" s="28"/>
    </row>
    <row r="187" spans="1:10">
      <c r="A187" s="7"/>
      <c r="B187" s="7"/>
      <c r="C187" s="6"/>
      <c r="D187" s="6"/>
      <c r="E187" s="6"/>
      <c r="F187" s="53"/>
      <c r="G187" s="53"/>
      <c r="H187" s="53" t="s">
        <v>433</v>
      </c>
      <c r="I187" s="18">
        <f>ROUND(I186*0.24,2)</f>
        <v>0</v>
      </c>
      <c r="J187" s="28"/>
    </row>
    <row r="188" spans="1:10">
      <c r="A188" s="7"/>
      <c r="B188" s="7"/>
      <c r="C188" s="6"/>
      <c r="D188" s="6"/>
      <c r="E188" s="6"/>
      <c r="F188" s="53"/>
      <c r="G188" s="53"/>
      <c r="H188" s="53" t="s">
        <v>275</v>
      </c>
      <c r="I188" s="18">
        <f>ROUND(I186+I187,2)</f>
        <v>0</v>
      </c>
      <c r="J188" s="28"/>
    </row>
    <row r="189" spans="1:10">
      <c r="D189" s="22"/>
    </row>
    <row r="190" spans="1:10">
      <c r="D190" s="38"/>
      <c r="H190" s="50"/>
    </row>
    <row r="191" spans="1:10" ht="29.25" customHeight="1">
      <c r="F191" s="51"/>
      <c r="G191" s="53" t="s">
        <v>434</v>
      </c>
      <c r="H191" s="52"/>
      <c r="I191" s="18">
        <f>ROUND(I101+I135+I186,2)</f>
        <v>0</v>
      </c>
    </row>
    <row r="192" spans="1:10">
      <c r="F192" s="51"/>
      <c r="G192" s="53" t="s">
        <v>435</v>
      </c>
      <c r="I192" s="18">
        <f>ROUND(I102+I136+I187,2)</f>
        <v>0</v>
      </c>
    </row>
    <row r="193" spans="5:9">
      <c r="F193" s="51"/>
      <c r="G193" s="53" t="s">
        <v>436</v>
      </c>
      <c r="I193" s="18">
        <f>ROUND(I103+I137+I188,2)</f>
        <v>0</v>
      </c>
    </row>
    <row r="194" spans="5:9" ht="15.75" thickBot="1"/>
    <row r="195" spans="5:9">
      <c r="F195" s="54"/>
      <c r="G195" s="55"/>
      <c r="H195" s="56"/>
      <c r="I195" t="s">
        <v>437</v>
      </c>
    </row>
    <row r="196" spans="5:9" ht="21">
      <c r="F196" s="57"/>
      <c r="G196" s="58" t="s">
        <v>438</v>
      </c>
      <c r="H196" s="59" t="s">
        <v>439</v>
      </c>
    </row>
    <row r="197" spans="5:9">
      <c r="F197" s="57"/>
      <c r="H197" s="59"/>
    </row>
    <row r="198" spans="5:9" ht="21">
      <c r="E198" s="31"/>
      <c r="F198" s="60"/>
      <c r="G198" s="58" t="s">
        <v>440</v>
      </c>
      <c r="H198" s="61"/>
      <c r="I198" s="31"/>
    </row>
    <row r="199" spans="5:9">
      <c r="F199" s="57"/>
      <c r="H199" s="59"/>
    </row>
    <row r="200" spans="5:9">
      <c r="F200" s="57"/>
      <c r="H200" s="59"/>
    </row>
    <row r="201" spans="5:9">
      <c r="F201" s="57"/>
      <c r="H201" s="59"/>
    </row>
    <row r="202" spans="5:9">
      <c r="F202" s="57"/>
      <c r="H202" s="59"/>
    </row>
    <row r="203" spans="5:9">
      <c r="F203" s="57"/>
      <c r="H203" s="59"/>
    </row>
    <row r="204" spans="5:9">
      <c r="F204" s="57"/>
      <c r="H204" s="59"/>
    </row>
    <row r="205" spans="5:9" ht="15.75" thickBot="1">
      <c r="F205" s="62"/>
      <c r="G205" s="63"/>
      <c r="H205" s="64"/>
    </row>
  </sheetData>
  <mergeCells count="10">
    <mergeCell ref="A2:E2"/>
    <mergeCell ref="H10:I10"/>
    <mergeCell ref="H105:I105"/>
    <mergeCell ref="H139:I139"/>
    <mergeCell ref="D5:G5"/>
    <mergeCell ref="D6:G6"/>
    <mergeCell ref="D4:G4"/>
    <mergeCell ref="D139:G139"/>
    <mergeCell ref="D105:G105"/>
    <mergeCell ref="D10:G10"/>
  </mergeCells>
  <pageMargins left="0.11811023622047245" right="0.11811023622047245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>1</cp:revision>
  <dcterms:created xsi:type="dcterms:W3CDTF">2021-05-17T05:59:07Z</dcterms:created>
  <dcterms:modified xsi:type="dcterms:W3CDTF">2025-01-16T09:37:37Z</dcterms:modified>
  <cp:category/>
  <cp:contentStatus/>
</cp:coreProperties>
</file>