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επιχορηγηση β2" sheetId="3" r:id="rId1"/>
    <sheet name="ολα" sheetId="1" r:id="rId2"/>
  </sheets>
  <definedNames>
    <definedName name="_xlnm.Print_Area" localSheetId="0">'επιχορηγηση β2'!$A$1:$F$94</definedName>
    <definedName name="_xlnm.Print_Area" localSheetId="1">ολα!$A$1:$H$67</definedName>
  </definedNames>
  <calcPr calcId="125725"/>
</workbook>
</file>

<file path=xl/calcChain.xml><?xml version="1.0" encoding="utf-8"?>
<calcChain xmlns="http://schemas.openxmlformats.org/spreadsheetml/2006/main">
  <c r="F73" i="3"/>
  <c r="F57"/>
  <c r="F56"/>
  <c r="F60"/>
  <c r="F61"/>
  <c r="F67"/>
  <c r="F68"/>
  <c r="F69"/>
  <c r="F63"/>
  <c r="F62"/>
  <c r="F66"/>
  <c r="F70"/>
  <c r="F71"/>
  <c r="F74"/>
  <c r="F59"/>
  <c r="F53"/>
  <c r="F72"/>
  <c r="F65"/>
  <c r="F64"/>
  <c r="F58"/>
  <c r="F55"/>
  <c r="F54"/>
  <c r="F75" s="1"/>
  <c r="F52"/>
  <c r="F22"/>
  <c r="F23"/>
  <c r="F30" s="1"/>
  <c r="F24"/>
  <c r="F25"/>
  <c r="F26"/>
  <c r="F27"/>
  <c r="F28"/>
  <c r="F29"/>
  <c r="F35"/>
  <c r="F36"/>
  <c r="F37"/>
  <c r="F38" s="1"/>
  <c r="F39" s="1"/>
  <c r="F42"/>
  <c r="F43"/>
  <c r="F44" s="1"/>
  <c r="F45" s="1"/>
  <c r="H23" i="1"/>
  <c r="H24"/>
  <c r="H25"/>
  <c r="H26"/>
  <c r="H27"/>
  <c r="H28"/>
  <c r="H29"/>
  <c r="H30"/>
  <c r="F23"/>
  <c r="F24"/>
  <c r="F25"/>
  <c r="F26"/>
  <c r="F27"/>
  <c r="F28"/>
  <c r="F29"/>
  <c r="F30"/>
  <c r="F21"/>
  <c r="F22"/>
  <c r="F31" s="1"/>
  <c r="H22"/>
  <c r="H31"/>
  <c r="H32" s="1"/>
  <c r="H33" s="1"/>
  <c r="H51" s="1"/>
  <c r="F47"/>
  <c r="F49" s="1"/>
  <c r="F46"/>
  <c r="F41"/>
  <c r="F42" s="1"/>
  <c r="F35"/>
  <c r="F36"/>
  <c r="F37" s="1"/>
  <c r="F38" s="1"/>
  <c r="F39" s="1"/>
  <c r="F48"/>
  <c r="F44" l="1"/>
  <c r="F43"/>
  <c r="F32" i="3"/>
  <c r="F31"/>
  <c r="F80"/>
  <c r="F32" i="1"/>
  <c r="F33" s="1"/>
  <c r="F51" s="1"/>
  <c r="H54" s="1"/>
  <c r="H13" s="1"/>
  <c r="F52"/>
  <c r="F76" i="3"/>
  <c r="F77" s="1"/>
  <c r="H52" i="1"/>
  <c r="F48" i="3" l="1"/>
  <c r="F49" s="1"/>
  <c r="F79"/>
</calcChain>
</file>

<file path=xl/sharedStrings.xml><?xml version="1.0" encoding="utf-8"?>
<sst xmlns="http://schemas.openxmlformats.org/spreadsheetml/2006/main" count="173" uniqueCount="92">
  <si>
    <t xml:space="preserve">ΔΗΜΟΣ ΘΕΣΣΑΛΟΝΙΚΗΣ     </t>
  </si>
  <si>
    <t>ΓΕΝΙΚΗ ΔΙΕΥΘΥΝΣΗ ΤΕΧΝΙΚΩΝ ΥΠΗΡΕΣΙΩΝ</t>
  </si>
  <si>
    <t>ΔΙΕΥΘΥΝΣΗ ΒΙΩΣΙΜΗΣ ΚΙΝΗΤΙΚΟΤΗΤΑΣ ΚΑΙ ΔΙΚΤΥΩΝ</t>
  </si>
  <si>
    <t>ΤΜΗΜΑ ΟΔΟΠΟΙΙΑΣ ΚΑΙ ΟΔΙΚΗΣ ΣΗΜΑΝΣΗΣ</t>
  </si>
  <si>
    <r>
      <t>Διεύθυνση:</t>
    </r>
    <r>
      <rPr>
        <sz val="12"/>
        <rFont val="Arial Narrow"/>
        <family val="2"/>
        <charset val="161"/>
      </rPr>
      <t xml:space="preserve"> Γιάννη Χαλκίδη 20</t>
    </r>
  </si>
  <si>
    <r>
      <t>Ταχ. Κωδ.:</t>
    </r>
    <r>
      <rPr>
        <sz val="12"/>
        <rFont val="Arial Narrow"/>
        <family val="2"/>
        <charset val="161"/>
      </rPr>
      <t xml:space="preserve">  542 49</t>
    </r>
  </si>
  <si>
    <r>
      <t xml:space="preserve">Τηλέφωνο: </t>
    </r>
    <r>
      <rPr>
        <sz val="12"/>
        <rFont val="Arial Narrow"/>
        <family val="2"/>
        <charset val="161"/>
      </rPr>
      <t>2313 318318</t>
    </r>
  </si>
  <si>
    <r>
      <t>Fax:</t>
    </r>
    <r>
      <rPr>
        <sz val="12"/>
        <rFont val="Arial Narrow"/>
        <family val="2"/>
        <charset val="161"/>
      </rPr>
      <t xml:space="preserve"> 2310 519758</t>
    </r>
  </si>
  <si>
    <t>ΕΝΔΕΙΚΤΙΚΟΣ  ΠΡΟΫΠΟΛΟΓΙΣΜΟΣ</t>
  </si>
  <si>
    <t>ΕΙΔΟΣ</t>
  </si>
  <si>
    <t>Μον. Μέτρ.</t>
  </si>
  <si>
    <t>Ποσότ.</t>
  </si>
  <si>
    <t>τμχ</t>
  </si>
  <si>
    <t xml:space="preserve">Αριθμός Μελέτης:        </t>
  </si>
  <si>
    <r>
      <t>Πληροφορίες:</t>
    </r>
    <r>
      <rPr>
        <sz val="12"/>
        <rFont val="Arial Narrow"/>
        <family val="2"/>
        <charset val="161"/>
      </rPr>
      <t xml:space="preserve"> Σ. Γεωργούλη </t>
    </r>
  </si>
  <si>
    <t>Φ.Π.Α. 24%</t>
  </si>
  <si>
    <t xml:space="preserve">Είδη ατομικής προστασίας </t>
  </si>
  <si>
    <t>εργαζ.</t>
  </si>
  <si>
    <t>Α. ΟΙΚΟΔΟΜΙΚΑ ΥΛΙΚΑ</t>
  </si>
  <si>
    <t>τεμ.</t>
  </si>
  <si>
    <t>Μπετονιέρα 1/2 σάκου</t>
  </si>
  <si>
    <t>Ηλεκτρικό σκαπτικό, περιστροφικό πιστολέτο 1500W SDS-MAX</t>
  </si>
  <si>
    <t>Β. ΜΙΚΡΟΜΗΧΑΝΗΜΑΤΑ ΚΑΙ ΦΟΡΗΤΑ ΜΗΧ/ΤΑ ΧΕΙΡΟΣ</t>
  </si>
  <si>
    <t>Γ. ΕΡΓΑΛΕΙΑ - ΑΝΑΛΩΣΙΜΑ</t>
  </si>
  <si>
    <t>Δ. ΜΕΣΑ ΑΤΟΜΙΚΗΣ ΠΡΟΣΤΑΣΙΑΣ (ΜΑΠ)</t>
  </si>
  <si>
    <t>μ</t>
  </si>
  <si>
    <t>Αλφαδολάστιχο 1/4"</t>
  </si>
  <si>
    <t xml:space="preserve">ΕΡΓΟ Β.2 / ΔΡΑΣΗ 41                 ΠΛΑΚΟΣΤΡΩΣΕΙΣ ΠΕΖΟΔΡΟΜΩΝ ΚΑΙ ΠΕΖΟΔΡΟΜΙΩΝ ΤΟΥ ΔΗΜΟΥ ΘΕΣΣΑΛΟΝΙΚΗΣ  </t>
  </si>
  <si>
    <t>α/α</t>
  </si>
  <si>
    <t xml:space="preserve">Πλάκες πεζοδρομίου 50χ50χ(4-5)εκ.  </t>
  </si>
  <si>
    <t xml:space="preserve">Πλάκες πεζοδρομίου 40χ40χ(3-4)εκ. </t>
  </si>
  <si>
    <t>Τιμή Μονάδ.    ( € )</t>
  </si>
  <si>
    <t>Δαπάνη         ( € )</t>
  </si>
  <si>
    <t>ΕΠΙΧΟΡΗΓΗΣΗ</t>
  </si>
  <si>
    <t>ΙΔΙΟΙ ΠΟΡΟΙ</t>
  </si>
  <si>
    <t>Τσιμεντοκιβόλιθοι 20χ10χ6 εκ.</t>
  </si>
  <si>
    <t>Τσιμεντοκιβόλιθοι 10χ10χ6 εκ.</t>
  </si>
  <si>
    <t>Πλάκες Ελευθερουπόλεως ακανόνιστη</t>
  </si>
  <si>
    <t>τ.μ.</t>
  </si>
  <si>
    <t>Τσιμέντο τύπου Portland με τη μεταφορά (σε σάκους των 50kgr)</t>
  </si>
  <si>
    <t>τον.</t>
  </si>
  <si>
    <t>Άμμος ποταμού κοσκινισμένη χύμα</t>
  </si>
  <si>
    <t>Θραυστό υλικό λατομείου 3Α</t>
  </si>
  <si>
    <t>Γαρμπίλι λατομείου</t>
  </si>
  <si>
    <t>άθροισμα</t>
  </si>
  <si>
    <t>ΦΠΑ 24%</t>
  </si>
  <si>
    <t xml:space="preserve">άθροισμα </t>
  </si>
  <si>
    <t>Σύνολο 1</t>
  </si>
  <si>
    <t>Σύνολο 2</t>
  </si>
  <si>
    <t>Καθαρό σύνολο</t>
  </si>
  <si>
    <t>Πλάκες Ελευθερουπόλεως ορθογωνικής κοπής</t>
  </si>
  <si>
    <t>Γενικό Σύνολο (1+2) Έργου Β.2</t>
  </si>
  <si>
    <t>Συνολική δαπάνη έργου</t>
  </si>
  <si>
    <t>Καθαρή Δαπάνη έργου</t>
  </si>
  <si>
    <t>σε μεταφορά</t>
  </si>
  <si>
    <t>από μεταφορά</t>
  </si>
  <si>
    <t xml:space="preserve">ΠΡΟΫΠΟΛΟΓΙΣΜΟΣ: </t>
  </si>
  <si>
    <t>Γάντια δερματοπάνινα-από ύφασμα και νιτρίλιο τύπου 2</t>
  </si>
  <si>
    <t>ζεύγος</t>
  </si>
  <si>
    <t>Γάντια συγκολλητών</t>
  </si>
  <si>
    <t>Γάντια μονωτικά</t>
  </si>
  <si>
    <t>Ημιμάσκα μιας χρήσης  FFP2-FFP3 (συσκ. 10 τεμ.)</t>
  </si>
  <si>
    <t>συσκ.</t>
  </si>
  <si>
    <t>Γυαλιά μηχ/κής προστασίας</t>
  </si>
  <si>
    <t>Γυαλιά ηλιακής ακτινοβολίας</t>
  </si>
  <si>
    <t>Μάσκα ηλεκτρ/τη</t>
  </si>
  <si>
    <t xml:space="preserve"> Μάσκα ημισεως προσώπου διπλά φίλτρα</t>
  </si>
  <si>
    <t>Κράνη ασφαλείας</t>
  </si>
  <si>
    <t>Υποδήματα ασφαλείας τύπου 1</t>
  </si>
  <si>
    <t>Υποδήματα ασφαλείας τύπου 2</t>
  </si>
  <si>
    <t>Επιγονατίδες</t>
  </si>
  <si>
    <t>Ελαστικές μπότες (γαλότσες)</t>
  </si>
  <si>
    <t>Γάντια ελαστικά μιας χρήσεως (συσκ. 100 τεμ.)</t>
  </si>
  <si>
    <t xml:space="preserve"> Φίλτρα μάσκας ημίσεως προσώπου (συσκ. 10 τεμ.)</t>
  </si>
  <si>
    <t>Κώνοι σήμανσης</t>
  </si>
  <si>
    <t>Ανακλαστικά γιλέκα</t>
  </si>
  <si>
    <t>Ποδιές συγκολλητών</t>
  </si>
  <si>
    <t>Νιτσεράδες</t>
  </si>
  <si>
    <t>Καπέλα τύπου τζόκευ</t>
  </si>
  <si>
    <t xml:space="preserve"> Φόρμα προστασίας απο χημικά</t>
  </si>
  <si>
    <t>Ωτοβύσματα μιας χρήσεως (συσκ. 100 τεμ.)</t>
  </si>
  <si>
    <t xml:space="preserve"> Φόρμα εργασίας με τιράντες</t>
  </si>
  <si>
    <t>Δαπάνη ( € )</t>
  </si>
  <si>
    <t>Τιμή Μονάδος  ( € )</t>
  </si>
  <si>
    <r>
      <t>Πληροφορίες:</t>
    </r>
    <r>
      <rPr>
        <sz val="12"/>
        <rFont val="Arial Narrow"/>
        <family val="2"/>
        <charset val="161"/>
      </rPr>
      <t xml:space="preserve"> Μ. Τενεδιού</t>
    </r>
  </si>
  <si>
    <r>
      <t xml:space="preserve">Τηλέφωνο: </t>
    </r>
    <r>
      <rPr>
        <sz val="12"/>
        <rFont val="Arial Narrow"/>
        <family val="2"/>
        <charset val="161"/>
      </rPr>
      <t>2313 318328</t>
    </r>
  </si>
  <si>
    <r>
      <t xml:space="preserve">ΠΡΟΫΠΟΛΟΓΙΣΜΟΣ:  </t>
    </r>
    <r>
      <rPr>
        <b/>
        <sz val="10"/>
        <rFont val="Arial Narrow"/>
        <family val="2"/>
        <charset val="161"/>
      </rPr>
      <t>19.694,92€</t>
    </r>
  </si>
  <si>
    <r>
      <t xml:space="preserve">Αριθμός Μελέτης:       </t>
    </r>
    <r>
      <rPr>
        <b/>
        <sz val="10"/>
        <rFont val="Arial Narrow"/>
        <family val="2"/>
        <charset val="161"/>
      </rPr>
      <t xml:space="preserve"> 31/2017</t>
    </r>
    <r>
      <rPr>
        <sz val="10"/>
        <rFont val="Arial Narrow"/>
        <family val="2"/>
        <charset val="161"/>
      </rPr>
      <t xml:space="preserve">   </t>
    </r>
  </si>
  <si>
    <t>Β. ΜΙΚΡΟΜΗΧΑΝΗΜΑΤΑ ΚΑΙ ΦΟΡΗΤΑ ΜΗΧ/ΤΑ ΧΕΙΡΟΣ CPV: 42652000-1, 43413000-1</t>
  </si>
  <si>
    <t>Γ. ΕΡΓΑΛΕΙΑ - ΑΝΑΛΩΣΙΜΑ CPV: 44510000-8</t>
  </si>
  <si>
    <t>Δ. ΜΕΣΑ ΑΤΟΜΙΚΗΣ ΠΡΟΣΤΑΣΙΑΣ (ΜΑΠ) CPV: 35113400-3</t>
  </si>
  <si>
    <t>Α. ΟΙΚΟΔΟΜΙΚΑ ΥΛΙΚΑ CPV: 44111200-3, 44113200-7, 44114250-9, 14212200-2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</si>
</sst>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6" formatCode="#,##0.00\ &quot;€&quot;"/>
  </numFmts>
  <fonts count="13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2"/>
      <name val="Arial Narrow"/>
      <family val="2"/>
      <charset val="161"/>
    </font>
    <font>
      <b/>
      <sz val="12"/>
      <name val="Arial"/>
      <family val="2"/>
      <charset val="161"/>
    </font>
    <font>
      <b/>
      <sz val="10"/>
      <name val="Arial Narrow"/>
      <family val="2"/>
      <charset val="161"/>
    </font>
    <font>
      <sz val="12"/>
      <name val="Arial Narrow"/>
      <family val="2"/>
      <charset val="161"/>
    </font>
    <font>
      <sz val="10"/>
      <name val="Arial Narrow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u/>
      <sz val="14"/>
      <name val="Arial Narrow"/>
      <family val="2"/>
      <charset val="161"/>
    </font>
    <font>
      <b/>
      <u/>
      <sz val="10"/>
      <name val="Arial Narrow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2" fillId="0" borderId="0">
      <alignment vertical="center"/>
    </xf>
  </cellStyleXfs>
  <cellXfs count="162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22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right" vertical="center"/>
    </xf>
    <xf numFmtId="2" fontId="6" fillId="0" borderId="29" xfId="0" applyNumberFormat="1" applyFont="1" applyFill="1" applyBorder="1" applyAlignment="1">
      <alignment horizontal="right" vertical="center"/>
    </xf>
    <xf numFmtId="2" fontId="6" fillId="0" borderId="3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 wrapText="1"/>
    </xf>
    <xf numFmtId="2" fontId="4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2" fontId="4" fillId="0" borderId="34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right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647700</xdr:colOff>
      <xdr:row>4</xdr:row>
      <xdr:rowOff>9525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647700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83</xdr:row>
      <xdr:rowOff>28575</xdr:rowOff>
    </xdr:from>
    <xdr:to>
      <xdr:col>1</xdr:col>
      <xdr:colOff>1428750</xdr:colOff>
      <xdr:row>94</xdr:row>
      <xdr:rowOff>123825</xdr:rowOff>
    </xdr:to>
    <xdr:sp macro="" textlink="" fLocksText="0">
      <xdr:nvSpPr>
        <xdr:cNvPr id="2050" name="Αυτόματο σχήμα 3"/>
        <xdr:cNvSpPr txBox="1">
          <a:spLocks noChangeArrowheads="1"/>
        </xdr:cNvSpPr>
      </xdr:nvSpPr>
      <xdr:spPr bwMode="auto">
        <a:xfrm>
          <a:off x="0" y="16182975"/>
          <a:ext cx="1657350" cy="2609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Ο Συντάξας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08-05-2017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Τενεδιού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Πολιτικός Μηχανικός 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1219200</xdr:colOff>
      <xdr:row>83</xdr:row>
      <xdr:rowOff>38100</xdr:rowOff>
    </xdr:from>
    <xdr:to>
      <xdr:col>3</xdr:col>
      <xdr:colOff>428625</xdr:colOff>
      <xdr:row>95</xdr:row>
      <xdr:rowOff>28575</xdr:rowOff>
    </xdr:to>
    <xdr:sp macro="" textlink="" fLocksText="0">
      <xdr:nvSpPr>
        <xdr:cNvPr id="2051" name="Αυτόματο σχήμα 4"/>
        <xdr:cNvSpPr txBox="1">
          <a:spLocks noChangeArrowheads="1"/>
        </xdr:cNvSpPr>
      </xdr:nvSpPr>
      <xdr:spPr bwMode="auto">
        <a:xfrm>
          <a:off x="1447800" y="16192500"/>
          <a:ext cx="2066925" cy="2667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08-05-2017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276225</xdr:colOff>
      <xdr:row>83</xdr:row>
      <xdr:rowOff>28575</xdr:rowOff>
    </xdr:from>
    <xdr:to>
      <xdr:col>6</xdr:col>
      <xdr:colOff>133350</xdr:colOff>
      <xdr:row>95</xdr:row>
      <xdr:rowOff>9525</xdr:rowOff>
    </xdr:to>
    <xdr:sp macro="" textlink="" fLocksText="0">
      <xdr:nvSpPr>
        <xdr:cNvPr id="2052" name="Αυτόματο σχήμα 5"/>
        <xdr:cNvSpPr txBox="1">
          <a:spLocks noChangeArrowheads="1"/>
        </xdr:cNvSpPr>
      </xdr:nvSpPr>
      <xdr:spPr bwMode="auto">
        <a:xfrm>
          <a:off x="3362325" y="16182975"/>
          <a:ext cx="2124075" cy="2657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08-05-2017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647700</xdr:colOff>
      <xdr:row>4</xdr:row>
      <xdr:rowOff>9525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647700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57</xdr:row>
      <xdr:rowOff>57150</xdr:rowOff>
    </xdr:from>
    <xdr:to>
      <xdr:col>1</xdr:col>
      <xdr:colOff>1314450</xdr:colOff>
      <xdr:row>67</xdr:row>
      <xdr:rowOff>123825</xdr:rowOff>
    </xdr:to>
    <xdr:sp macro="" textlink="" fLocksText="0">
      <xdr:nvSpPr>
        <xdr:cNvPr id="1026" name="Αυτόματο σχήμα 3"/>
        <xdr:cNvSpPr txBox="1">
          <a:spLocks noChangeArrowheads="1"/>
        </xdr:cNvSpPr>
      </xdr:nvSpPr>
      <xdr:spPr bwMode="auto">
        <a:xfrm>
          <a:off x="0" y="12030075"/>
          <a:ext cx="1543050" cy="2419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Ο Συντάξας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Σοφία Γεωργούλη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Πολιτικός Μηχανικός 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1304925</xdr:colOff>
      <xdr:row>56</xdr:row>
      <xdr:rowOff>95250</xdr:rowOff>
    </xdr:from>
    <xdr:to>
      <xdr:col>5</xdr:col>
      <xdr:colOff>66675</xdr:colOff>
      <xdr:row>68</xdr:row>
      <xdr:rowOff>28575</xdr:rowOff>
    </xdr:to>
    <xdr:sp macro="" textlink="" fLocksText="0">
      <xdr:nvSpPr>
        <xdr:cNvPr id="1027" name="Αυτόματο σχήμα 4"/>
        <xdr:cNvSpPr txBox="1">
          <a:spLocks noChangeArrowheads="1"/>
        </xdr:cNvSpPr>
      </xdr:nvSpPr>
      <xdr:spPr bwMode="auto">
        <a:xfrm>
          <a:off x="1533525" y="11906250"/>
          <a:ext cx="1914525" cy="26098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Αν.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590550</xdr:colOff>
      <xdr:row>56</xdr:row>
      <xdr:rowOff>95250</xdr:rowOff>
    </xdr:from>
    <xdr:to>
      <xdr:col>8</xdr:col>
      <xdr:colOff>152400</xdr:colOff>
      <xdr:row>68</xdr:row>
      <xdr:rowOff>9525</xdr:rowOff>
    </xdr:to>
    <xdr:sp macro="" textlink="" fLocksText="0">
      <xdr:nvSpPr>
        <xdr:cNvPr id="1028" name="Αυτόματο σχήμα 5"/>
        <xdr:cNvSpPr txBox="1">
          <a:spLocks noChangeArrowheads="1"/>
        </xdr:cNvSpPr>
      </xdr:nvSpPr>
      <xdr:spPr bwMode="auto">
        <a:xfrm>
          <a:off x="3352800" y="11906250"/>
          <a:ext cx="2085975" cy="2590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el-GR" sz="1000" b="1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  -02-2017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view="pageBreakPreview" topLeftCell="A70" zoomScale="150" zoomScaleSheetLayoutView="200" workbookViewId="0">
      <selection activeCell="B51" sqref="B51:D51"/>
    </sheetView>
  </sheetViews>
  <sheetFormatPr defaultColWidth="8.85546875" defaultRowHeight="12.75"/>
  <cols>
    <col min="1" max="1" width="3.42578125" style="1" customWidth="1"/>
    <col min="2" max="2" width="37.42578125" style="1" customWidth="1"/>
    <col min="3" max="3" width="5.42578125" style="2" customWidth="1"/>
    <col min="4" max="4" width="8" style="2" customWidth="1"/>
    <col min="5" max="5" width="11.7109375" style="138" customWidth="1"/>
    <col min="6" max="6" width="14.28515625" style="2" customWidth="1"/>
    <col min="7" max="16384" width="8.85546875" style="2"/>
  </cols>
  <sheetData>
    <row r="1" spans="1:7">
      <c r="A1" s="3"/>
      <c r="B1" s="3"/>
      <c r="C1" s="3"/>
      <c r="D1" s="3"/>
      <c r="E1" s="128"/>
      <c r="F1" s="3"/>
    </row>
    <row r="2" spans="1:7">
      <c r="A2" s="3"/>
      <c r="B2" s="3"/>
      <c r="C2" s="3"/>
      <c r="D2" s="3"/>
      <c r="E2" s="128"/>
      <c r="F2" s="3"/>
    </row>
    <row r="3" spans="1:7">
      <c r="A3" s="3"/>
      <c r="B3" s="3"/>
      <c r="C3" s="3"/>
      <c r="D3" s="3"/>
      <c r="E3" s="128"/>
      <c r="F3" s="3"/>
    </row>
    <row r="4" spans="1:7">
      <c r="A4" s="3"/>
      <c r="B4" s="3"/>
      <c r="C4" s="3"/>
      <c r="D4" s="3"/>
      <c r="E4" s="128"/>
      <c r="F4" s="3"/>
    </row>
    <row r="5" spans="1:7" ht="15.75" customHeight="1">
      <c r="A5" s="140" t="s">
        <v>0</v>
      </c>
      <c r="B5" s="140"/>
      <c r="C5" s="3"/>
      <c r="D5" s="3"/>
      <c r="E5" s="128"/>
      <c r="F5" s="3"/>
    </row>
    <row r="6" spans="1:7" ht="15.75" customHeight="1">
      <c r="A6" s="141" t="s">
        <v>1</v>
      </c>
      <c r="B6" s="141"/>
      <c r="C6" s="3"/>
      <c r="D6" s="3"/>
      <c r="E6" s="142" t="s">
        <v>27</v>
      </c>
      <c r="F6" s="142"/>
    </row>
    <row r="7" spans="1:7" ht="30.75" customHeight="1">
      <c r="A7" s="141" t="s">
        <v>2</v>
      </c>
      <c r="B7" s="141"/>
      <c r="C7" s="3"/>
      <c r="D7" s="3"/>
      <c r="E7" s="142"/>
      <c r="F7" s="142"/>
      <c r="G7" s="13"/>
    </row>
    <row r="8" spans="1:7" ht="15.75" customHeight="1">
      <c r="A8" s="141" t="s">
        <v>3</v>
      </c>
      <c r="B8" s="141"/>
      <c r="C8" s="3"/>
      <c r="D8" s="3"/>
      <c r="E8" s="142"/>
      <c r="F8" s="142"/>
      <c r="G8" s="13"/>
    </row>
    <row r="9" spans="1:7" ht="15.75" customHeight="1">
      <c r="A9" s="140" t="s">
        <v>4</v>
      </c>
      <c r="B9" s="140"/>
      <c r="C9" s="3"/>
      <c r="D9" s="3"/>
      <c r="E9" s="142"/>
      <c r="F9" s="142"/>
      <c r="G9" s="13"/>
    </row>
    <row r="10" spans="1:7" ht="15.75" customHeight="1">
      <c r="A10" s="140" t="s">
        <v>5</v>
      </c>
      <c r="B10" s="140"/>
      <c r="C10" s="3"/>
      <c r="D10" s="3"/>
      <c r="E10" s="142"/>
      <c r="F10" s="142"/>
      <c r="G10" s="14"/>
    </row>
    <row r="11" spans="1:7" ht="15.75" customHeight="1">
      <c r="A11" s="140" t="s">
        <v>84</v>
      </c>
      <c r="B11" s="140"/>
      <c r="C11" s="3"/>
      <c r="D11" s="3"/>
      <c r="E11" s="143" t="s">
        <v>87</v>
      </c>
      <c r="F11" s="143"/>
      <c r="G11" s="143"/>
    </row>
    <row r="12" spans="1:7" ht="15.75" customHeight="1">
      <c r="A12" s="140" t="s">
        <v>85</v>
      </c>
      <c r="B12" s="140"/>
      <c r="C12" s="3"/>
      <c r="D12" s="3"/>
      <c r="E12" s="128"/>
      <c r="G12" s="14"/>
    </row>
    <row r="13" spans="1:7" ht="15.75" customHeight="1">
      <c r="A13" s="140" t="s">
        <v>7</v>
      </c>
      <c r="B13" s="140"/>
      <c r="C13" s="6"/>
      <c r="D13" s="6"/>
      <c r="E13" s="143" t="s">
        <v>86</v>
      </c>
      <c r="F13" s="143"/>
      <c r="G13" s="143"/>
    </row>
    <row r="14" spans="1:7" ht="15.75" customHeight="1">
      <c r="A14" s="4"/>
      <c r="B14" s="4"/>
      <c r="C14" s="6"/>
      <c r="D14" s="6"/>
      <c r="E14" s="129"/>
      <c r="F14" s="14"/>
      <c r="G14" s="14"/>
    </row>
    <row r="15" spans="1:7" ht="15.75" customHeight="1">
      <c r="A15" s="4"/>
      <c r="B15" s="4"/>
      <c r="C15" s="6"/>
      <c r="D15" s="6"/>
      <c r="E15" s="129"/>
      <c r="F15" s="14"/>
      <c r="G15" s="14"/>
    </row>
    <row r="16" spans="1:7" ht="15.75" customHeight="1">
      <c r="A16" s="4"/>
      <c r="B16" s="4"/>
      <c r="C16" s="6"/>
      <c r="D16" s="6"/>
      <c r="E16" s="129"/>
      <c r="F16" s="6"/>
    </row>
    <row r="17" spans="1:6" ht="18">
      <c r="A17" s="150" t="s">
        <v>8</v>
      </c>
      <c r="B17" s="150"/>
      <c r="C17" s="150"/>
      <c r="D17" s="150"/>
      <c r="E17" s="150"/>
      <c r="F17" s="150"/>
    </row>
    <row r="18" spans="1:6" ht="18">
      <c r="A18" s="32"/>
      <c r="B18" s="32"/>
      <c r="C18" s="32"/>
      <c r="D18" s="32"/>
      <c r="E18" s="130"/>
      <c r="F18" s="32"/>
    </row>
    <row r="19" spans="1:6" ht="15.75" customHeight="1">
      <c r="A19" s="8"/>
      <c r="B19" s="15"/>
      <c r="C19" s="16"/>
      <c r="D19" s="114"/>
      <c r="E19" s="151"/>
      <c r="F19" s="151"/>
    </row>
    <row r="20" spans="1:6" s="8" customFormat="1" ht="39" customHeight="1">
      <c r="A20" s="17" t="s">
        <v>28</v>
      </c>
      <c r="B20" s="18" t="s">
        <v>9</v>
      </c>
      <c r="C20" s="18" t="s">
        <v>10</v>
      </c>
      <c r="D20" s="115" t="s">
        <v>83</v>
      </c>
      <c r="E20" s="139" t="s">
        <v>11</v>
      </c>
      <c r="F20" s="18" t="s">
        <v>82</v>
      </c>
    </row>
    <row r="21" spans="1:6" s="8" customFormat="1" ht="15.75" customHeight="1">
      <c r="A21" s="9"/>
      <c r="B21" s="125" t="s">
        <v>91</v>
      </c>
      <c r="C21" s="126"/>
      <c r="D21" s="127"/>
      <c r="E21" s="131"/>
      <c r="F21" s="118"/>
    </row>
    <row r="22" spans="1:6" s="8" customFormat="1" ht="15.75" customHeight="1">
      <c r="A22" s="19">
        <v>1</v>
      </c>
      <c r="B22" s="23" t="s">
        <v>29</v>
      </c>
      <c r="C22" s="10" t="s">
        <v>12</v>
      </c>
      <c r="D22" s="119">
        <v>1.7</v>
      </c>
      <c r="E22" s="132">
        <v>1200</v>
      </c>
      <c r="F22" s="121">
        <f>E22*D22</f>
        <v>2040</v>
      </c>
    </row>
    <row r="23" spans="1:6" s="8" customFormat="1" ht="15.75" customHeight="1">
      <c r="A23" s="19">
        <v>2</v>
      </c>
      <c r="B23" s="23" t="s">
        <v>30</v>
      </c>
      <c r="C23" s="10" t="s">
        <v>12</v>
      </c>
      <c r="D23" s="119">
        <v>1.6</v>
      </c>
      <c r="E23" s="132">
        <v>200</v>
      </c>
      <c r="F23" s="121">
        <f>E23*D23</f>
        <v>320</v>
      </c>
    </row>
    <row r="24" spans="1:6" s="8" customFormat="1" ht="28.5" customHeight="1">
      <c r="A24" s="19">
        <v>3</v>
      </c>
      <c r="B24" s="23" t="s">
        <v>37</v>
      </c>
      <c r="C24" s="10" t="s">
        <v>38</v>
      </c>
      <c r="D24" s="120">
        <v>7.8</v>
      </c>
      <c r="E24" s="131">
        <v>85</v>
      </c>
      <c r="F24" s="121">
        <f t="shared" ref="F24:F29" si="0">E24*D24</f>
        <v>663</v>
      </c>
    </row>
    <row r="25" spans="1:6" s="8" customFormat="1" ht="28.5" customHeight="1">
      <c r="A25" s="19">
        <v>4</v>
      </c>
      <c r="B25" s="23" t="s">
        <v>50</v>
      </c>
      <c r="C25" s="10" t="s">
        <v>38</v>
      </c>
      <c r="D25" s="120">
        <v>13.78</v>
      </c>
      <c r="E25" s="131">
        <v>50</v>
      </c>
      <c r="F25" s="121">
        <f t="shared" si="0"/>
        <v>689</v>
      </c>
    </row>
    <row r="26" spans="1:6" s="8" customFormat="1" ht="28.5" customHeight="1">
      <c r="A26" s="19">
        <v>5</v>
      </c>
      <c r="B26" s="23" t="s">
        <v>39</v>
      </c>
      <c r="C26" s="10" t="s">
        <v>40</v>
      </c>
      <c r="D26" s="120">
        <v>180</v>
      </c>
      <c r="E26" s="131">
        <v>9</v>
      </c>
      <c r="F26" s="121">
        <f t="shared" si="0"/>
        <v>1620</v>
      </c>
    </row>
    <row r="27" spans="1:6" s="8" customFormat="1" ht="15.75" customHeight="1">
      <c r="A27" s="19">
        <v>6</v>
      </c>
      <c r="B27" s="23" t="s">
        <v>41</v>
      </c>
      <c r="C27" s="10" t="s">
        <v>40</v>
      </c>
      <c r="D27" s="120">
        <v>14</v>
      </c>
      <c r="E27" s="131">
        <v>45</v>
      </c>
      <c r="F27" s="121">
        <f t="shared" si="0"/>
        <v>630</v>
      </c>
    </row>
    <row r="28" spans="1:6" s="8" customFormat="1" ht="15.75" customHeight="1">
      <c r="A28" s="19">
        <v>7</v>
      </c>
      <c r="B28" s="23" t="s">
        <v>42</v>
      </c>
      <c r="C28" s="10" t="s">
        <v>40</v>
      </c>
      <c r="D28" s="120">
        <v>15</v>
      </c>
      <c r="E28" s="131">
        <v>18</v>
      </c>
      <c r="F28" s="121">
        <f t="shared" si="0"/>
        <v>270</v>
      </c>
    </row>
    <row r="29" spans="1:6" s="8" customFormat="1" ht="15.75" customHeight="1">
      <c r="A29" s="19">
        <v>8</v>
      </c>
      <c r="B29" s="23" t="s">
        <v>43</v>
      </c>
      <c r="C29" s="10" t="s">
        <v>40</v>
      </c>
      <c r="D29" s="120">
        <v>17</v>
      </c>
      <c r="E29" s="131">
        <v>6</v>
      </c>
      <c r="F29" s="121">
        <f t="shared" si="0"/>
        <v>102</v>
      </c>
    </row>
    <row r="30" spans="1:6" s="8" customFormat="1">
      <c r="A30" s="9"/>
      <c r="B30" s="31"/>
      <c r="C30" s="9"/>
      <c r="D30" s="122"/>
      <c r="E30" s="133" t="s">
        <v>44</v>
      </c>
      <c r="F30" s="112">
        <f>SUM(F22:F29)</f>
        <v>6334</v>
      </c>
    </row>
    <row r="31" spans="1:6" s="8" customFormat="1">
      <c r="A31" s="9"/>
      <c r="B31" s="31"/>
      <c r="C31" s="9"/>
      <c r="D31" s="122"/>
      <c r="E31" s="133" t="s">
        <v>45</v>
      </c>
      <c r="F31" s="112">
        <f>F30*0.24</f>
        <v>1520.1599999999999</v>
      </c>
    </row>
    <row r="32" spans="1:6" s="8" customFormat="1">
      <c r="A32" s="9"/>
      <c r="B32" s="31"/>
      <c r="C32" s="9"/>
      <c r="D32" s="122"/>
      <c r="E32" s="131"/>
      <c r="F32" s="112">
        <f>F30+F31</f>
        <v>7854.16</v>
      </c>
    </row>
    <row r="33" spans="1:6" s="8" customFormat="1">
      <c r="A33" s="9"/>
      <c r="B33" s="31"/>
      <c r="C33" s="9"/>
      <c r="D33" s="122"/>
      <c r="E33" s="131"/>
      <c r="F33" s="112"/>
    </row>
    <row r="34" spans="1:6" s="8" customFormat="1" ht="15.75" customHeight="1">
      <c r="A34" s="9"/>
      <c r="B34" s="17" t="s">
        <v>88</v>
      </c>
      <c r="C34" s="9"/>
      <c r="D34" s="9"/>
      <c r="E34" s="131"/>
      <c r="F34" s="9"/>
    </row>
    <row r="35" spans="1:6" s="8" customFormat="1" ht="28.5" customHeight="1">
      <c r="A35" s="9">
        <v>1</v>
      </c>
      <c r="B35" s="23" t="s">
        <v>21</v>
      </c>
      <c r="C35" s="10" t="s">
        <v>19</v>
      </c>
      <c r="D35" s="119">
        <v>1200</v>
      </c>
      <c r="E35" s="132">
        <v>1</v>
      </c>
      <c r="F35" s="112">
        <f>E35*D35</f>
        <v>1200</v>
      </c>
    </row>
    <row r="36" spans="1:6" s="8" customFormat="1">
      <c r="A36" s="9">
        <v>2</v>
      </c>
      <c r="B36" s="23" t="s">
        <v>20</v>
      </c>
      <c r="C36" s="10" t="s">
        <v>19</v>
      </c>
      <c r="D36" s="119">
        <v>700</v>
      </c>
      <c r="E36" s="132">
        <v>1</v>
      </c>
      <c r="F36" s="112">
        <f>E36*D36</f>
        <v>700</v>
      </c>
    </row>
    <row r="37" spans="1:6" s="8" customFormat="1">
      <c r="A37" s="9"/>
      <c r="B37" s="31"/>
      <c r="C37" s="9"/>
      <c r="D37" s="122"/>
      <c r="E37" s="133" t="s">
        <v>46</v>
      </c>
      <c r="F37" s="112">
        <f>SUM(F35:F36)</f>
        <v>1900</v>
      </c>
    </row>
    <row r="38" spans="1:6" s="8" customFormat="1">
      <c r="A38" s="9"/>
      <c r="B38" s="31"/>
      <c r="C38" s="9"/>
      <c r="D38" s="122"/>
      <c r="E38" s="133" t="s">
        <v>15</v>
      </c>
      <c r="F38" s="112">
        <f>F37*0.24</f>
        <v>456</v>
      </c>
    </row>
    <row r="39" spans="1:6" s="8" customFormat="1">
      <c r="A39" s="9"/>
      <c r="B39" s="31"/>
      <c r="C39" s="9"/>
      <c r="D39" s="38"/>
      <c r="E39" s="134"/>
      <c r="F39" s="112">
        <f>F38+F37</f>
        <v>2356</v>
      </c>
    </row>
    <row r="40" spans="1:6" s="8" customFormat="1">
      <c r="A40" s="9"/>
      <c r="B40" s="31"/>
      <c r="C40" s="9"/>
      <c r="D40" s="38"/>
      <c r="E40" s="134"/>
      <c r="F40" s="112"/>
    </row>
    <row r="41" spans="1:6" s="8" customFormat="1" ht="15.75" customHeight="1">
      <c r="A41" s="9"/>
      <c r="B41" s="125" t="s">
        <v>89</v>
      </c>
      <c r="C41" s="145"/>
      <c r="D41" s="146"/>
      <c r="E41" s="134"/>
      <c r="F41" s="9"/>
    </row>
    <row r="42" spans="1:6" s="8" customFormat="1" ht="15.75" customHeight="1">
      <c r="A42" s="9">
        <v>1</v>
      </c>
      <c r="B42" s="23" t="s">
        <v>26</v>
      </c>
      <c r="C42" s="10" t="s">
        <v>25</v>
      </c>
      <c r="D42" s="119">
        <v>3</v>
      </c>
      <c r="E42" s="132">
        <v>100</v>
      </c>
      <c r="F42" s="9">
        <f>D42*E42</f>
        <v>300</v>
      </c>
    </row>
    <row r="43" spans="1:6" s="8" customFormat="1">
      <c r="A43" s="9"/>
      <c r="B43" s="31"/>
      <c r="C43" s="9"/>
      <c r="D43" s="122"/>
      <c r="E43" s="133" t="s">
        <v>46</v>
      </c>
      <c r="F43" s="122">
        <f>SUM(F42)</f>
        <v>300</v>
      </c>
    </row>
    <row r="44" spans="1:6" s="8" customFormat="1">
      <c r="A44" s="9"/>
      <c r="B44" s="31"/>
      <c r="C44" s="9"/>
      <c r="D44" s="122"/>
      <c r="E44" s="133" t="s">
        <v>15</v>
      </c>
      <c r="F44" s="112">
        <f>F43*0.24</f>
        <v>72</v>
      </c>
    </row>
    <row r="45" spans="1:6" s="8" customFormat="1">
      <c r="A45" s="9"/>
      <c r="B45" s="19"/>
      <c r="C45" s="9"/>
      <c r="D45" s="38"/>
      <c r="E45" s="131"/>
      <c r="F45" s="112">
        <f>F43+F44</f>
        <v>372</v>
      </c>
    </row>
    <row r="46" spans="1:6" s="8" customFormat="1">
      <c r="A46" s="9"/>
      <c r="B46" s="19"/>
      <c r="C46" s="9"/>
      <c r="D46" s="38"/>
      <c r="E46" s="131"/>
      <c r="F46" s="112"/>
    </row>
    <row r="47" spans="1:6" s="8" customFormat="1">
      <c r="A47" s="9"/>
      <c r="B47" s="19"/>
      <c r="C47" s="9"/>
      <c r="D47" s="38"/>
      <c r="E47" s="131"/>
      <c r="F47" s="112"/>
    </row>
    <row r="48" spans="1:6" s="8" customFormat="1">
      <c r="A48" s="9"/>
      <c r="B48" s="19"/>
      <c r="C48" s="9"/>
      <c r="D48" s="38"/>
      <c r="E48" s="131" t="s">
        <v>54</v>
      </c>
      <c r="F48" s="112">
        <f>F32+F39+F45</f>
        <v>10582.16</v>
      </c>
    </row>
    <row r="49" spans="1:6" s="8" customFormat="1">
      <c r="A49" s="9"/>
      <c r="B49" s="19"/>
      <c r="C49" s="9"/>
      <c r="D49" s="38"/>
      <c r="E49" s="131" t="s">
        <v>55</v>
      </c>
      <c r="F49" s="112">
        <f>F48</f>
        <v>10582.16</v>
      </c>
    </row>
    <row r="50" spans="1:6" s="8" customFormat="1">
      <c r="A50" s="9"/>
      <c r="B50" s="19"/>
      <c r="C50" s="9"/>
      <c r="D50" s="38"/>
      <c r="E50" s="131"/>
      <c r="F50" s="112"/>
    </row>
    <row r="51" spans="1:6" s="8" customFormat="1" ht="15.75" customHeight="1">
      <c r="A51" s="9"/>
      <c r="B51" s="147" t="s">
        <v>90</v>
      </c>
      <c r="C51" s="148"/>
      <c r="D51" s="149"/>
      <c r="E51" s="131"/>
      <c r="F51" s="9"/>
    </row>
    <row r="52" spans="1:6" s="8" customFormat="1" ht="14.25" customHeight="1">
      <c r="A52" s="9">
        <v>1</v>
      </c>
      <c r="B52" s="31" t="s">
        <v>72</v>
      </c>
      <c r="C52" s="9" t="s">
        <v>62</v>
      </c>
      <c r="D52" s="122">
        <v>7</v>
      </c>
      <c r="E52" s="131"/>
      <c r="F52" s="112">
        <f t="shared" ref="F52:F72" si="1">D52*E52</f>
        <v>0</v>
      </c>
    </row>
    <row r="53" spans="1:6" s="8" customFormat="1" ht="25.5" customHeight="1">
      <c r="A53" s="9">
        <v>2</v>
      </c>
      <c r="B53" s="31" t="s">
        <v>57</v>
      </c>
      <c r="C53" s="9" t="s">
        <v>58</v>
      </c>
      <c r="D53" s="122">
        <v>2.4</v>
      </c>
      <c r="E53" s="131">
        <v>250</v>
      </c>
      <c r="F53" s="112">
        <f t="shared" si="1"/>
        <v>600</v>
      </c>
    </row>
    <row r="54" spans="1:6" s="8" customFormat="1">
      <c r="A54" s="9">
        <v>3</v>
      </c>
      <c r="B54" s="31" t="s">
        <v>59</v>
      </c>
      <c r="C54" s="9" t="s">
        <v>58</v>
      </c>
      <c r="D54" s="122">
        <v>10.5</v>
      </c>
      <c r="E54" s="131"/>
      <c r="F54" s="112">
        <f t="shared" si="1"/>
        <v>0</v>
      </c>
    </row>
    <row r="55" spans="1:6" s="8" customFormat="1">
      <c r="A55" s="9">
        <v>4</v>
      </c>
      <c r="B55" s="31" t="s">
        <v>60</v>
      </c>
      <c r="C55" s="9" t="s">
        <v>58</v>
      </c>
      <c r="D55" s="122">
        <v>8</v>
      </c>
      <c r="E55" s="131"/>
      <c r="F55" s="112">
        <f t="shared" si="1"/>
        <v>0</v>
      </c>
    </row>
    <row r="56" spans="1:6" s="8" customFormat="1">
      <c r="A56" s="9">
        <v>5</v>
      </c>
      <c r="B56" s="31" t="s">
        <v>63</v>
      </c>
      <c r="C56" s="10" t="s">
        <v>19</v>
      </c>
      <c r="D56" s="122">
        <v>5</v>
      </c>
      <c r="E56" s="131">
        <v>30</v>
      </c>
      <c r="F56" s="112">
        <f t="shared" si="1"/>
        <v>150</v>
      </c>
    </row>
    <row r="57" spans="1:6" s="8" customFormat="1">
      <c r="A57" s="9">
        <v>6</v>
      </c>
      <c r="B57" s="31" t="s">
        <v>64</v>
      </c>
      <c r="C57" s="10" t="s">
        <v>19</v>
      </c>
      <c r="D57" s="122">
        <v>3</v>
      </c>
      <c r="E57" s="131">
        <v>47</v>
      </c>
      <c r="F57" s="112">
        <f t="shared" si="1"/>
        <v>141</v>
      </c>
    </row>
    <row r="58" spans="1:6" s="8" customFormat="1">
      <c r="A58" s="9">
        <v>7</v>
      </c>
      <c r="B58" s="31" t="s">
        <v>65</v>
      </c>
      <c r="C58" s="10" t="s">
        <v>19</v>
      </c>
      <c r="D58" s="122">
        <v>50</v>
      </c>
      <c r="E58" s="131"/>
      <c r="F58" s="112">
        <f t="shared" si="1"/>
        <v>0</v>
      </c>
    </row>
    <row r="59" spans="1:6" s="8" customFormat="1">
      <c r="A59" s="9">
        <v>8</v>
      </c>
      <c r="B59" s="31" t="s">
        <v>61</v>
      </c>
      <c r="C59" s="9" t="s">
        <v>62</v>
      </c>
      <c r="D59" s="122">
        <v>14.5</v>
      </c>
      <c r="E59" s="131">
        <v>30</v>
      </c>
      <c r="F59" s="112">
        <f t="shared" si="1"/>
        <v>435</v>
      </c>
    </row>
    <row r="60" spans="1:6" s="8" customFormat="1">
      <c r="A60" s="9">
        <v>9</v>
      </c>
      <c r="B60" s="31" t="s">
        <v>66</v>
      </c>
      <c r="C60" s="10" t="s">
        <v>19</v>
      </c>
      <c r="D60" s="122">
        <v>15</v>
      </c>
      <c r="E60" s="131">
        <v>5</v>
      </c>
      <c r="F60" s="112">
        <f t="shared" si="1"/>
        <v>75</v>
      </c>
    </row>
    <row r="61" spans="1:6" s="8" customFormat="1">
      <c r="A61" s="9">
        <v>10</v>
      </c>
      <c r="B61" s="31" t="s">
        <v>73</v>
      </c>
      <c r="C61" s="9" t="s">
        <v>62</v>
      </c>
      <c r="D61" s="122">
        <v>10</v>
      </c>
      <c r="E61" s="131">
        <v>5</v>
      </c>
      <c r="F61" s="112">
        <f t="shared" si="1"/>
        <v>50</v>
      </c>
    </row>
    <row r="62" spans="1:6" s="8" customFormat="1">
      <c r="A62" s="9">
        <v>11</v>
      </c>
      <c r="B62" s="31" t="s">
        <v>67</v>
      </c>
      <c r="C62" s="10" t="s">
        <v>19</v>
      </c>
      <c r="D62" s="122">
        <v>12</v>
      </c>
      <c r="E62" s="131">
        <v>47</v>
      </c>
      <c r="F62" s="112">
        <f t="shared" si="1"/>
        <v>564</v>
      </c>
    </row>
    <row r="63" spans="1:6" s="8" customFormat="1">
      <c r="A63" s="9">
        <v>12</v>
      </c>
      <c r="B63" s="31" t="s">
        <v>75</v>
      </c>
      <c r="C63" s="10" t="s">
        <v>19</v>
      </c>
      <c r="D63" s="122">
        <v>11</v>
      </c>
      <c r="E63" s="131">
        <v>47</v>
      </c>
      <c r="F63" s="112">
        <f t="shared" si="1"/>
        <v>517</v>
      </c>
    </row>
    <row r="64" spans="1:6" s="8" customFormat="1">
      <c r="A64" s="9">
        <v>13</v>
      </c>
      <c r="B64" s="31" t="s">
        <v>76</v>
      </c>
      <c r="C64" s="10" t="s">
        <v>19</v>
      </c>
      <c r="D64" s="122">
        <v>10</v>
      </c>
      <c r="E64" s="131"/>
      <c r="F64" s="112">
        <f t="shared" si="1"/>
        <v>0</v>
      </c>
    </row>
    <row r="65" spans="1:6" s="8" customFormat="1">
      <c r="A65" s="9">
        <v>14</v>
      </c>
      <c r="B65" s="31" t="s">
        <v>68</v>
      </c>
      <c r="C65" s="9" t="s">
        <v>58</v>
      </c>
      <c r="D65" s="122">
        <v>30</v>
      </c>
      <c r="E65" s="131"/>
      <c r="F65" s="112">
        <f t="shared" si="1"/>
        <v>0</v>
      </c>
    </row>
    <row r="66" spans="1:6" s="8" customFormat="1">
      <c r="A66" s="9">
        <v>15</v>
      </c>
      <c r="B66" s="31" t="s">
        <v>69</v>
      </c>
      <c r="C66" s="9" t="s">
        <v>58</v>
      </c>
      <c r="D66" s="122">
        <v>45</v>
      </c>
      <c r="E66" s="131">
        <v>47</v>
      </c>
      <c r="F66" s="112">
        <f t="shared" si="1"/>
        <v>2115</v>
      </c>
    </row>
    <row r="67" spans="1:6" s="8" customFormat="1">
      <c r="A67" s="9">
        <v>16</v>
      </c>
      <c r="B67" s="31" t="s">
        <v>70</v>
      </c>
      <c r="C67" s="9" t="s">
        <v>58</v>
      </c>
      <c r="D67" s="122">
        <v>13</v>
      </c>
      <c r="E67" s="131">
        <v>30</v>
      </c>
      <c r="F67" s="112">
        <f t="shared" si="1"/>
        <v>390</v>
      </c>
    </row>
    <row r="68" spans="1:6" s="8" customFormat="1">
      <c r="A68" s="9">
        <v>17</v>
      </c>
      <c r="B68" s="31" t="s">
        <v>80</v>
      </c>
      <c r="C68" s="9" t="s">
        <v>62</v>
      </c>
      <c r="D68" s="122">
        <v>7.5</v>
      </c>
      <c r="E68" s="131">
        <v>10</v>
      </c>
      <c r="F68" s="112">
        <f t="shared" si="1"/>
        <v>75</v>
      </c>
    </row>
    <row r="69" spans="1:6" s="8" customFormat="1">
      <c r="A69" s="9">
        <v>18</v>
      </c>
      <c r="B69" s="31" t="s">
        <v>74</v>
      </c>
      <c r="C69" s="10" t="s">
        <v>19</v>
      </c>
      <c r="D69" s="122">
        <v>7.5</v>
      </c>
      <c r="E69" s="131">
        <v>10</v>
      </c>
      <c r="F69" s="112">
        <f t="shared" si="1"/>
        <v>75</v>
      </c>
    </row>
    <row r="70" spans="1:6" s="8" customFormat="1">
      <c r="A70" s="9">
        <v>19</v>
      </c>
      <c r="B70" s="31" t="s">
        <v>77</v>
      </c>
      <c r="C70" s="10" t="s">
        <v>19</v>
      </c>
      <c r="D70" s="122">
        <v>10</v>
      </c>
      <c r="E70" s="131">
        <v>47</v>
      </c>
      <c r="F70" s="112">
        <f t="shared" si="1"/>
        <v>470</v>
      </c>
    </row>
    <row r="71" spans="1:6" s="8" customFormat="1">
      <c r="A71" s="9">
        <v>20</v>
      </c>
      <c r="B71" s="31" t="s">
        <v>78</v>
      </c>
      <c r="C71" s="10" t="s">
        <v>19</v>
      </c>
      <c r="D71" s="122">
        <v>4</v>
      </c>
      <c r="E71" s="131">
        <v>47</v>
      </c>
      <c r="F71" s="112">
        <f t="shared" si="1"/>
        <v>188</v>
      </c>
    </row>
    <row r="72" spans="1:6" s="8" customFormat="1">
      <c r="A72" s="9">
        <v>21</v>
      </c>
      <c r="B72" s="31" t="s">
        <v>79</v>
      </c>
      <c r="C72" s="10" t="s">
        <v>19</v>
      </c>
      <c r="D72" s="122">
        <v>80</v>
      </c>
      <c r="E72" s="131"/>
      <c r="F72" s="112">
        <f t="shared" si="1"/>
        <v>0</v>
      </c>
    </row>
    <row r="73" spans="1:6" s="8" customFormat="1">
      <c r="A73" s="9">
        <v>22</v>
      </c>
      <c r="B73" s="31" t="s">
        <v>81</v>
      </c>
      <c r="C73" s="10" t="s">
        <v>19</v>
      </c>
      <c r="D73" s="122">
        <v>20</v>
      </c>
      <c r="E73" s="131">
        <v>47</v>
      </c>
      <c r="F73" s="112">
        <f>D73*E73</f>
        <v>940</v>
      </c>
    </row>
    <row r="74" spans="1:6" s="8" customFormat="1">
      <c r="A74" s="9">
        <v>23</v>
      </c>
      <c r="B74" s="31" t="s">
        <v>71</v>
      </c>
      <c r="C74" s="10" t="s">
        <v>19</v>
      </c>
      <c r="D74" s="124">
        <v>12</v>
      </c>
      <c r="E74" s="133">
        <v>47</v>
      </c>
      <c r="F74" s="112">
        <f>D74*E74</f>
        <v>564</v>
      </c>
    </row>
    <row r="75" spans="1:6" s="8" customFormat="1">
      <c r="A75" s="9"/>
      <c r="B75" s="19"/>
      <c r="C75" s="9"/>
      <c r="D75" s="122"/>
      <c r="E75" s="133" t="s">
        <v>46</v>
      </c>
      <c r="F75" s="112">
        <f>SUM(F52:F74)</f>
        <v>7349</v>
      </c>
    </row>
    <row r="76" spans="1:6" s="8" customFormat="1">
      <c r="A76" s="9"/>
      <c r="B76" s="19"/>
      <c r="C76" s="9"/>
      <c r="D76" s="122"/>
      <c r="E76" s="133" t="s">
        <v>15</v>
      </c>
      <c r="F76" s="112">
        <f>F75*0.24</f>
        <v>1763.76</v>
      </c>
    </row>
    <row r="77" spans="1:6">
      <c r="A77" s="24"/>
      <c r="B77" s="24"/>
      <c r="C77" s="38"/>
      <c r="D77" s="38"/>
      <c r="E77" s="134"/>
      <c r="F77" s="112">
        <f>F75+F76</f>
        <v>9112.76</v>
      </c>
    </row>
    <row r="78" spans="1:6">
      <c r="A78" s="24"/>
      <c r="B78" s="24"/>
      <c r="C78" s="38"/>
      <c r="D78" s="38"/>
      <c r="E78" s="134"/>
      <c r="F78" s="112"/>
    </row>
    <row r="79" spans="1:6">
      <c r="A79" s="24"/>
      <c r="B79" s="24"/>
      <c r="C79" s="25"/>
      <c r="D79" s="25"/>
      <c r="E79" s="135" t="s">
        <v>52</v>
      </c>
      <c r="F79" s="116">
        <f>F32+F39+F45+F77</f>
        <v>19694.919999999998</v>
      </c>
    </row>
    <row r="80" spans="1:6" ht="28.5" customHeight="1">
      <c r="A80" s="24"/>
      <c r="B80" s="24"/>
      <c r="C80" s="38"/>
      <c r="D80" s="144" t="s">
        <v>53</v>
      </c>
      <c r="E80" s="144"/>
      <c r="F80" s="116">
        <f>F30+F37+F43+F75</f>
        <v>15883</v>
      </c>
    </row>
    <row r="81" spans="1:6">
      <c r="A81" s="24"/>
      <c r="B81" s="24"/>
      <c r="C81" s="25"/>
      <c r="D81" s="25"/>
      <c r="E81" s="117"/>
      <c r="F81" s="25"/>
    </row>
    <row r="82" spans="1:6">
      <c r="A82" s="11"/>
      <c r="B82" s="11"/>
      <c r="C82" s="26"/>
      <c r="D82" s="26"/>
      <c r="E82" s="136"/>
      <c r="F82" s="26"/>
    </row>
    <row r="83" spans="1:6">
      <c r="A83" s="11"/>
      <c r="B83" s="11"/>
      <c r="C83" s="12"/>
      <c r="D83" s="12"/>
      <c r="E83" s="137"/>
      <c r="F83" s="12"/>
    </row>
    <row r="84" spans="1:6">
      <c r="A84" s="11"/>
      <c r="B84" s="11"/>
      <c r="C84" s="12"/>
      <c r="D84" s="12"/>
      <c r="E84" s="137"/>
      <c r="F84" s="12"/>
    </row>
    <row r="85" spans="1:6">
      <c r="A85" s="11"/>
      <c r="B85" s="11"/>
      <c r="C85" s="12"/>
      <c r="D85" s="12"/>
      <c r="E85" s="137"/>
      <c r="F85" s="12"/>
    </row>
    <row r="86" spans="1:6">
      <c r="A86" s="11"/>
      <c r="B86" s="11"/>
      <c r="C86" s="12"/>
      <c r="D86" s="12"/>
      <c r="E86" s="137"/>
      <c r="F86" s="12"/>
    </row>
    <row r="94" spans="1:6" ht="70.5" customHeight="1"/>
  </sheetData>
  <sheetProtection selectLockedCells="1" selectUnlockedCells="1"/>
  <mergeCells count="17">
    <mergeCell ref="E6:F10"/>
    <mergeCell ref="E11:G11"/>
    <mergeCell ref="E13:G13"/>
    <mergeCell ref="D80:E80"/>
    <mergeCell ref="C41:D41"/>
    <mergeCell ref="B51:D51"/>
    <mergeCell ref="A17:F17"/>
    <mergeCell ref="A12:B12"/>
    <mergeCell ref="A13:B13"/>
    <mergeCell ref="E19:F19"/>
    <mergeCell ref="A9:B9"/>
    <mergeCell ref="A10:B10"/>
    <mergeCell ref="A11:B11"/>
    <mergeCell ref="A5:B5"/>
    <mergeCell ref="A6:B6"/>
    <mergeCell ref="A7:B7"/>
    <mergeCell ref="A8:B8"/>
  </mergeCells>
  <phoneticPr fontId="11" type="noConversion"/>
  <printOptions horizontalCentered="1"/>
  <pageMargins left="0.74791666666666667" right="0.74791666666666667" top="0.38" bottom="0.35416666666666669" header="0.38" footer="0.36"/>
  <pageSetup paperSize="9" firstPageNumber="0" orientation="portrait" horizontalDpi="300" verticalDpi="300" r:id="rId1"/>
  <headerFooter alignWithMargins="0"/>
  <rowBreaks count="1" manualBreakCount="1">
    <brk id="4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A14" zoomScale="150" zoomScaleSheetLayoutView="200" workbookViewId="0">
      <selection activeCell="C11" sqref="C11"/>
    </sheetView>
  </sheetViews>
  <sheetFormatPr defaultColWidth="8.85546875" defaultRowHeight="12.75"/>
  <cols>
    <col min="1" max="1" width="3.42578125" style="1" customWidth="1"/>
    <col min="2" max="2" width="25.85546875" style="1" customWidth="1"/>
    <col min="3" max="3" width="5.42578125" style="2" customWidth="1"/>
    <col min="4" max="4" width="6.7109375" style="2" customWidth="1"/>
    <col min="5" max="5" width="9.28515625" style="2" customWidth="1"/>
    <col min="6" max="6" width="8.28515625" style="2" customWidth="1"/>
    <col min="7" max="7" width="10.5703125" style="2" customWidth="1"/>
    <col min="8" max="8" width="9.7109375" style="2" customWidth="1"/>
    <col min="9" max="16384" width="8.85546875" style="2"/>
  </cols>
  <sheetData>
    <row r="1" spans="1:9">
      <c r="A1" s="3"/>
      <c r="B1" s="3"/>
      <c r="C1" s="3"/>
      <c r="D1" s="3"/>
      <c r="E1" s="3"/>
      <c r="F1" s="3"/>
      <c r="G1" s="3"/>
    </row>
    <row r="2" spans="1:9">
      <c r="A2" s="3"/>
      <c r="B2" s="3"/>
      <c r="C2" s="3"/>
      <c r="D2" s="3"/>
      <c r="E2" s="3"/>
      <c r="F2" s="3"/>
      <c r="G2" s="3"/>
    </row>
    <row r="3" spans="1:9">
      <c r="A3" s="3"/>
      <c r="B3" s="3"/>
      <c r="C3" s="3"/>
      <c r="D3" s="3"/>
      <c r="E3" s="3"/>
      <c r="F3" s="3"/>
      <c r="G3" s="3"/>
    </row>
    <row r="4" spans="1:9">
      <c r="A4" s="3"/>
      <c r="B4" s="3"/>
      <c r="C4" s="3"/>
      <c r="D4" s="3"/>
      <c r="E4" s="3"/>
      <c r="F4" s="3"/>
      <c r="G4" s="3"/>
    </row>
    <row r="5" spans="1:9" ht="15.75" customHeight="1">
      <c r="A5" s="140" t="s">
        <v>0</v>
      </c>
      <c r="B5" s="140"/>
      <c r="C5" s="3"/>
      <c r="D5" s="3"/>
      <c r="E5" s="3"/>
      <c r="F5" s="3"/>
      <c r="G5" s="5"/>
    </row>
    <row r="6" spans="1:9" ht="15.75" customHeight="1">
      <c r="A6" s="141" t="s">
        <v>1</v>
      </c>
      <c r="B6" s="141"/>
      <c r="C6" s="3"/>
      <c r="D6" s="3"/>
      <c r="E6" s="3"/>
      <c r="F6" s="160" t="s">
        <v>27</v>
      </c>
      <c r="G6" s="160"/>
      <c r="H6" s="160"/>
    </row>
    <row r="7" spans="1:9" ht="15.75" customHeight="1">
      <c r="A7" s="141" t="s">
        <v>2</v>
      </c>
      <c r="B7" s="141"/>
      <c r="C7" s="3"/>
      <c r="D7" s="3"/>
      <c r="E7" s="3"/>
      <c r="F7" s="160"/>
      <c r="G7" s="160"/>
      <c r="H7" s="160"/>
      <c r="I7" s="13"/>
    </row>
    <row r="8" spans="1:9" ht="15.75" customHeight="1">
      <c r="A8" s="141" t="s">
        <v>3</v>
      </c>
      <c r="B8" s="141"/>
      <c r="C8" s="3"/>
      <c r="D8" s="3"/>
      <c r="E8" s="3"/>
      <c r="F8" s="160"/>
      <c r="G8" s="160"/>
      <c r="H8" s="160"/>
      <c r="I8" s="13"/>
    </row>
    <row r="9" spans="1:9" ht="15.75" customHeight="1">
      <c r="A9" s="140" t="s">
        <v>4</v>
      </c>
      <c r="B9" s="140"/>
      <c r="C9" s="3"/>
      <c r="D9" s="3"/>
      <c r="E9" s="3"/>
      <c r="F9" s="160"/>
      <c r="G9" s="160"/>
      <c r="H9" s="160"/>
      <c r="I9" s="13"/>
    </row>
    <row r="10" spans="1:9" ht="15.75" customHeight="1">
      <c r="A10" s="140" t="s">
        <v>5</v>
      </c>
      <c r="B10" s="140"/>
      <c r="C10" s="3"/>
      <c r="D10" s="3"/>
      <c r="E10" s="3"/>
      <c r="F10" s="160"/>
      <c r="G10" s="160"/>
      <c r="H10" s="160"/>
      <c r="I10" s="14"/>
    </row>
    <row r="11" spans="1:9" ht="15.75" customHeight="1">
      <c r="A11" s="140" t="s">
        <v>14</v>
      </c>
      <c r="B11" s="140"/>
      <c r="C11" s="3"/>
      <c r="D11" s="3"/>
      <c r="E11" s="3"/>
      <c r="F11" s="161" t="s">
        <v>13</v>
      </c>
      <c r="G11" s="161"/>
      <c r="H11" s="161"/>
      <c r="I11" s="161"/>
    </row>
    <row r="12" spans="1:9" ht="15.75" customHeight="1">
      <c r="A12" s="140" t="s">
        <v>6</v>
      </c>
      <c r="B12" s="140"/>
      <c r="C12" s="3"/>
      <c r="D12" s="3"/>
      <c r="E12" s="3"/>
      <c r="G12" s="14"/>
      <c r="H12" s="14"/>
      <c r="I12" s="14"/>
    </row>
    <row r="13" spans="1:9" ht="15.75" customHeight="1">
      <c r="A13" s="140" t="s">
        <v>7</v>
      </c>
      <c r="B13" s="140"/>
      <c r="C13" s="6"/>
      <c r="D13" s="6"/>
      <c r="E13" s="6"/>
      <c r="F13" s="94" t="s">
        <v>56</v>
      </c>
      <c r="G13" s="94"/>
      <c r="H13" s="123">
        <f>H54</f>
        <v>38561.519999999997</v>
      </c>
      <c r="I13" s="94"/>
    </row>
    <row r="14" spans="1:9" ht="15.75" customHeight="1">
      <c r="A14" s="4"/>
      <c r="B14" s="4"/>
      <c r="C14" s="6"/>
      <c r="D14" s="6"/>
      <c r="E14" s="6"/>
      <c r="F14" s="14"/>
      <c r="G14" s="14"/>
      <c r="H14" s="14"/>
      <c r="I14" s="14"/>
    </row>
    <row r="15" spans="1:9" ht="15.75" customHeight="1">
      <c r="A15" s="4"/>
      <c r="B15" s="4"/>
      <c r="C15" s="6"/>
      <c r="D15" s="6"/>
      <c r="E15" s="6"/>
      <c r="F15" s="6"/>
      <c r="G15" s="7"/>
    </row>
    <row r="16" spans="1:9" ht="18">
      <c r="A16" s="150" t="s">
        <v>8</v>
      </c>
      <c r="B16" s="150"/>
      <c r="C16" s="150"/>
      <c r="D16" s="150"/>
      <c r="E16" s="150"/>
      <c r="F16" s="150"/>
      <c r="G16" s="150"/>
      <c r="H16" s="150"/>
    </row>
    <row r="17" spans="1:8" ht="18.75" thickBot="1">
      <c r="A17" s="32"/>
      <c r="B17" s="32"/>
      <c r="C17" s="32"/>
      <c r="D17" s="32"/>
      <c r="E17" s="32"/>
      <c r="F17" s="32"/>
      <c r="G17" s="32"/>
      <c r="H17" s="32"/>
    </row>
    <row r="18" spans="1:8" ht="15.75" customHeight="1" thickTop="1">
      <c r="A18" s="8"/>
      <c r="B18" s="15"/>
      <c r="C18" s="16"/>
      <c r="D18" s="16"/>
      <c r="E18" s="155" t="s">
        <v>33</v>
      </c>
      <c r="F18" s="156"/>
      <c r="G18" s="155" t="s">
        <v>34</v>
      </c>
      <c r="H18" s="156"/>
    </row>
    <row r="19" spans="1:8" s="8" customFormat="1" ht="39" customHeight="1">
      <c r="A19" s="17" t="s">
        <v>28</v>
      </c>
      <c r="B19" s="18" t="s">
        <v>9</v>
      </c>
      <c r="C19" s="18" t="s">
        <v>10</v>
      </c>
      <c r="D19" s="49" t="s">
        <v>31</v>
      </c>
      <c r="E19" s="50" t="s">
        <v>11</v>
      </c>
      <c r="F19" s="51" t="s">
        <v>32</v>
      </c>
      <c r="G19" s="50" t="s">
        <v>11</v>
      </c>
      <c r="H19" s="51" t="s">
        <v>32</v>
      </c>
    </row>
    <row r="20" spans="1:8" s="8" customFormat="1" ht="15.75" customHeight="1">
      <c r="A20" s="9"/>
      <c r="B20" s="17" t="s">
        <v>18</v>
      </c>
      <c r="C20" s="9"/>
      <c r="D20" s="44"/>
      <c r="E20" s="52"/>
      <c r="F20" s="53"/>
      <c r="G20" s="52"/>
      <c r="H20" s="56"/>
    </row>
    <row r="21" spans="1:8" s="8" customFormat="1" ht="15.75" customHeight="1">
      <c r="A21" s="19">
        <v>1</v>
      </c>
      <c r="B21" s="23" t="s">
        <v>29</v>
      </c>
      <c r="C21" s="10" t="s">
        <v>12</v>
      </c>
      <c r="D21" s="45">
        <v>1.7</v>
      </c>
      <c r="E21" s="54">
        <v>3200</v>
      </c>
      <c r="F21" s="55">
        <f>E21*D21</f>
        <v>5440</v>
      </c>
      <c r="G21" s="52"/>
      <c r="H21" s="56"/>
    </row>
    <row r="22" spans="1:8" s="8" customFormat="1" ht="15.75" customHeight="1">
      <c r="A22" s="19">
        <v>2</v>
      </c>
      <c r="B22" s="23" t="s">
        <v>30</v>
      </c>
      <c r="C22" s="10" t="s">
        <v>12</v>
      </c>
      <c r="D22" s="45">
        <v>1.6</v>
      </c>
      <c r="E22" s="54">
        <v>440</v>
      </c>
      <c r="F22" s="55">
        <f>E22*D22</f>
        <v>704</v>
      </c>
      <c r="G22" s="61">
        <v>1650</v>
      </c>
      <c r="H22" s="62">
        <f>D22*G22</f>
        <v>2640</v>
      </c>
    </row>
    <row r="23" spans="1:8" s="8" customFormat="1" ht="15.75" customHeight="1">
      <c r="A23" s="19">
        <v>3</v>
      </c>
      <c r="B23" s="23" t="s">
        <v>35</v>
      </c>
      <c r="C23" s="10" t="s">
        <v>38</v>
      </c>
      <c r="D23" s="37">
        <v>10</v>
      </c>
      <c r="E23" s="52"/>
      <c r="F23" s="55">
        <f t="shared" ref="F23:F30" si="0">E23*D23</f>
        <v>0</v>
      </c>
      <c r="G23" s="54">
        <v>100</v>
      </c>
      <c r="H23" s="62">
        <f t="shared" ref="H23:H30" si="1">D23*G23</f>
        <v>1000</v>
      </c>
    </row>
    <row r="24" spans="1:8" s="8" customFormat="1" ht="15.75" customHeight="1">
      <c r="A24" s="19">
        <v>4</v>
      </c>
      <c r="B24" s="23" t="s">
        <v>36</v>
      </c>
      <c r="C24" s="10" t="s">
        <v>38</v>
      </c>
      <c r="D24" s="37">
        <v>10</v>
      </c>
      <c r="E24" s="52"/>
      <c r="F24" s="55">
        <f t="shared" si="0"/>
        <v>0</v>
      </c>
      <c r="G24" s="54">
        <v>100</v>
      </c>
      <c r="H24" s="62">
        <f t="shared" si="1"/>
        <v>1000</v>
      </c>
    </row>
    <row r="25" spans="1:8" s="8" customFormat="1" ht="28.5" customHeight="1">
      <c r="A25" s="19">
        <v>5</v>
      </c>
      <c r="B25" s="41" t="s">
        <v>37</v>
      </c>
      <c r="C25" s="42" t="s">
        <v>38</v>
      </c>
      <c r="D25" s="46">
        <v>7.85</v>
      </c>
      <c r="E25" s="52"/>
      <c r="F25" s="55">
        <f t="shared" si="0"/>
        <v>0</v>
      </c>
      <c r="G25" s="63">
        <v>200</v>
      </c>
      <c r="H25" s="62">
        <f t="shared" si="1"/>
        <v>1570</v>
      </c>
    </row>
    <row r="26" spans="1:8" s="8" customFormat="1" ht="28.5" customHeight="1">
      <c r="A26" s="19">
        <v>6</v>
      </c>
      <c r="B26" s="41" t="s">
        <v>50</v>
      </c>
      <c r="C26" s="42" t="s">
        <v>38</v>
      </c>
      <c r="D26" s="46">
        <v>14.5</v>
      </c>
      <c r="E26" s="52"/>
      <c r="F26" s="55">
        <f t="shared" si="0"/>
        <v>0</v>
      </c>
      <c r="G26" s="63">
        <v>170</v>
      </c>
      <c r="H26" s="62">
        <f t="shared" si="1"/>
        <v>2465</v>
      </c>
    </row>
    <row r="27" spans="1:8" s="8" customFormat="1" ht="28.5" customHeight="1">
      <c r="A27" s="19">
        <v>7</v>
      </c>
      <c r="B27" s="41" t="s">
        <v>39</v>
      </c>
      <c r="C27" s="42" t="s">
        <v>40</v>
      </c>
      <c r="D27" s="46">
        <v>25.8</v>
      </c>
      <c r="E27" s="52"/>
      <c r="F27" s="55">
        <f t="shared" si="0"/>
        <v>0</v>
      </c>
      <c r="G27" s="63">
        <v>130</v>
      </c>
      <c r="H27" s="62">
        <f t="shared" si="1"/>
        <v>3354</v>
      </c>
    </row>
    <row r="28" spans="1:8" s="8" customFormat="1" ht="15.75" customHeight="1">
      <c r="A28" s="19">
        <v>8</v>
      </c>
      <c r="B28" s="21" t="s">
        <v>41</v>
      </c>
      <c r="C28" s="20" t="s">
        <v>40</v>
      </c>
      <c r="D28" s="47">
        <v>126</v>
      </c>
      <c r="E28" s="52"/>
      <c r="F28" s="55">
        <f t="shared" si="0"/>
        <v>0</v>
      </c>
      <c r="G28" s="63">
        <v>20</v>
      </c>
      <c r="H28" s="62">
        <f t="shared" si="1"/>
        <v>2520</v>
      </c>
    </row>
    <row r="29" spans="1:8" s="8" customFormat="1" ht="15.75" customHeight="1">
      <c r="A29" s="19">
        <v>9</v>
      </c>
      <c r="B29" s="41" t="s">
        <v>42</v>
      </c>
      <c r="C29" s="42" t="s">
        <v>40</v>
      </c>
      <c r="D29" s="46">
        <v>50</v>
      </c>
      <c r="E29" s="52"/>
      <c r="F29" s="55">
        <f t="shared" si="0"/>
        <v>0</v>
      </c>
      <c r="G29" s="63">
        <v>12</v>
      </c>
      <c r="H29" s="62">
        <f t="shared" si="1"/>
        <v>600</v>
      </c>
    </row>
    <row r="30" spans="1:8" s="8" customFormat="1" ht="15.75" customHeight="1" thickBot="1">
      <c r="A30" s="43">
        <v>10</v>
      </c>
      <c r="B30" s="29" t="s">
        <v>43</v>
      </c>
      <c r="C30" s="30" t="s">
        <v>40</v>
      </c>
      <c r="D30" s="48">
        <v>17</v>
      </c>
      <c r="E30" s="81"/>
      <c r="F30" s="55">
        <f t="shared" si="0"/>
        <v>0</v>
      </c>
      <c r="G30" s="82">
        <v>15</v>
      </c>
      <c r="H30" s="62">
        <f t="shared" si="1"/>
        <v>255</v>
      </c>
    </row>
    <row r="31" spans="1:8" s="8" customFormat="1" ht="13.5" thickTop="1">
      <c r="A31" s="9"/>
      <c r="B31" s="31"/>
      <c r="C31" s="9"/>
      <c r="D31" s="35"/>
      <c r="E31" s="97" t="s">
        <v>44</v>
      </c>
      <c r="F31" s="79">
        <f>SUM(F21:F30)</f>
        <v>6144</v>
      </c>
      <c r="G31" s="98" t="s">
        <v>44</v>
      </c>
      <c r="H31" s="80">
        <f>SUM(H21:H30)</f>
        <v>15404</v>
      </c>
    </row>
    <row r="32" spans="1:8" s="8" customFormat="1">
      <c r="A32" s="9"/>
      <c r="B32" s="31"/>
      <c r="C32" s="9"/>
      <c r="D32" s="35"/>
      <c r="E32" s="57" t="s">
        <v>45</v>
      </c>
      <c r="F32" s="58">
        <f>F31*0.24</f>
        <v>1474.56</v>
      </c>
      <c r="G32" s="57" t="s">
        <v>45</v>
      </c>
      <c r="H32" s="56">
        <f>H31*0.24</f>
        <v>3696.96</v>
      </c>
    </row>
    <row r="33" spans="1:8" s="8" customFormat="1" ht="13.5" thickBot="1">
      <c r="A33" s="9"/>
      <c r="B33" s="31"/>
      <c r="C33" s="9"/>
      <c r="D33" s="35"/>
      <c r="E33" s="59"/>
      <c r="F33" s="60">
        <f>F31+F32</f>
        <v>7618.5599999999995</v>
      </c>
      <c r="G33" s="65"/>
      <c r="H33" s="60">
        <f>H31+H32</f>
        <v>19100.96</v>
      </c>
    </row>
    <row r="34" spans="1:8" s="8" customFormat="1" ht="15.75" customHeight="1" thickTop="1" thickBot="1">
      <c r="A34" s="9"/>
      <c r="B34" s="17" t="s">
        <v>22</v>
      </c>
      <c r="C34" s="9"/>
      <c r="D34" s="9"/>
      <c r="E34" s="71"/>
      <c r="F34" s="71"/>
      <c r="G34" s="74"/>
      <c r="H34" s="74"/>
    </row>
    <row r="35" spans="1:8" s="8" customFormat="1" ht="28.5" customHeight="1" thickTop="1">
      <c r="A35" s="22">
        <v>1</v>
      </c>
      <c r="B35" s="67" t="s">
        <v>21</v>
      </c>
      <c r="C35" s="10" t="s">
        <v>19</v>
      </c>
      <c r="D35" s="45">
        <v>1200</v>
      </c>
      <c r="E35" s="72">
        <v>1</v>
      </c>
      <c r="F35" s="73">
        <f>E35*D35</f>
        <v>1200</v>
      </c>
      <c r="G35" s="75"/>
      <c r="H35" s="76"/>
    </row>
    <row r="36" spans="1:8" s="8" customFormat="1" ht="13.5" thickBot="1">
      <c r="A36" s="28">
        <v>2</v>
      </c>
      <c r="B36" s="68" t="s">
        <v>20</v>
      </c>
      <c r="C36" s="10" t="s">
        <v>19</v>
      </c>
      <c r="D36" s="45">
        <v>700</v>
      </c>
      <c r="E36" s="83">
        <v>1</v>
      </c>
      <c r="F36" s="58">
        <f>E36*D36</f>
        <v>700</v>
      </c>
      <c r="G36" s="84"/>
      <c r="H36" s="78"/>
    </row>
    <row r="37" spans="1:8" s="8" customFormat="1" ht="13.5" thickTop="1">
      <c r="A37" s="9"/>
      <c r="B37" s="69"/>
      <c r="C37" s="9"/>
      <c r="D37" s="34"/>
      <c r="E37" s="85" t="s">
        <v>46</v>
      </c>
      <c r="F37" s="73">
        <f>SUM(F35:F36)</f>
        <v>1900</v>
      </c>
      <c r="G37" s="86"/>
      <c r="H37" s="76"/>
    </row>
    <row r="38" spans="1:8" s="8" customFormat="1">
      <c r="A38" s="9"/>
      <c r="B38" s="69"/>
      <c r="C38" s="9"/>
      <c r="D38" s="34"/>
      <c r="E38" s="52" t="s">
        <v>15</v>
      </c>
      <c r="F38" s="62">
        <f>F37*0.24</f>
        <v>456</v>
      </c>
      <c r="G38" s="57"/>
      <c r="H38" s="56"/>
    </row>
    <row r="39" spans="1:8" s="8" customFormat="1" ht="13.5" thickBot="1">
      <c r="A39" s="9"/>
      <c r="B39" s="69"/>
      <c r="C39" s="9"/>
      <c r="D39" s="36"/>
      <c r="E39" s="77"/>
      <c r="F39" s="60">
        <f>F38+F37</f>
        <v>2356</v>
      </c>
      <c r="G39" s="59"/>
      <c r="H39" s="66"/>
    </row>
    <row r="40" spans="1:8" s="8" customFormat="1" ht="15.75" customHeight="1" thickTop="1" thickBot="1">
      <c r="A40" s="9"/>
      <c r="B40" s="152" t="s">
        <v>23</v>
      </c>
      <c r="C40" s="153"/>
      <c r="D40" s="153"/>
      <c r="E40" s="154"/>
      <c r="F40" s="71"/>
      <c r="G40" s="74"/>
      <c r="H40" s="74"/>
    </row>
    <row r="41" spans="1:8" s="8" customFormat="1" ht="15.75" customHeight="1" thickTop="1" thickBot="1">
      <c r="A41" s="33">
        <v>1</v>
      </c>
      <c r="B41" s="68" t="s">
        <v>26</v>
      </c>
      <c r="C41" s="10" t="s">
        <v>25</v>
      </c>
      <c r="D41" s="45">
        <v>3</v>
      </c>
      <c r="E41" s="87">
        <v>100</v>
      </c>
      <c r="F41" s="88">
        <f>D41*E41</f>
        <v>300</v>
      </c>
      <c r="G41" s="89"/>
      <c r="H41" s="90"/>
    </row>
    <row r="42" spans="1:8" s="8" customFormat="1" ht="13.5" thickTop="1">
      <c r="A42" s="9"/>
      <c r="B42" s="69"/>
      <c r="C42" s="9"/>
      <c r="D42" s="34"/>
      <c r="E42" s="99" t="s">
        <v>46</v>
      </c>
      <c r="F42" s="91">
        <f>SUM(F41)</f>
        <v>300</v>
      </c>
      <c r="G42" s="92"/>
      <c r="H42" s="73"/>
    </row>
    <row r="43" spans="1:8" s="8" customFormat="1">
      <c r="A43" s="9"/>
      <c r="B43" s="69"/>
      <c r="C43" s="9"/>
      <c r="D43" s="34"/>
      <c r="E43" s="64" t="s">
        <v>15</v>
      </c>
      <c r="F43" s="62">
        <f>F42*0.24</f>
        <v>72</v>
      </c>
      <c r="G43" s="64"/>
      <c r="H43" s="56"/>
    </row>
    <row r="44" spans="1:8" s="8" customFormat="1" ht="13.5" thickBot="1">
      <c r="A44" s="9"/>
      <c r="B44" s="70"/>
      <c r="C44" s="9"/>
      <c r="D44" s="36"/>
      <c r="E44" s="65"/>
      <c r="F44" s="60">
        <f>F42+F43</f>
        <v>372</v>
      </c>
      <c r="G44" s="77"/>
      <c r="H44" s="66"/>
    </row>
    <row r="45" spans="1:8" s="8" customFormat="1" ht="15.75" customHeight="1" thickTop="1" thickBot="1">
      <c r="A45" s="9"/>
      <c r="B45" s="17" t="s">
        <v>24</v>
      </c>
      <c r="C45" s="39"/>
      <c r="D45" s="40"/>
      <c r="E45" s="94"/>
      <c r="F45" s="71"/>
      <c r="G45" s="74"/>
      <c r="H45" s="74"/>
    </row>
    <row r="46" spans="1:8" s="8" customFormat="1" ht="14.25" thickTop="1" thickBot="1">
      <c r="A46" s="9">
        <v>1</v>
      </c>
      <c r="B46" s="19" t="s">
        <v>16</v>
      </c>
      <c r="C46" s="10" t="s">
        <v>17</v>
      </c>
      <c r="D46" s="93">
        <v>49</v>
      </c>
      <c r="E46" s="96">
        <v>150</v>
      </c>
      <c r="F46" s="90">
        <f>D46*E46</f>
        <v>7350</v>
      </c>
      <c r="G46" s="89"/>
      <c r="H46" s="88"/>
    </row>
    <row r="47" spans="1:8" s="8" customFormat="1" ht="13.5" thickTop="1">
      <c r="A47" s="9"/>
      <c r="B47" s="19"/>
      <c r="C47" s="9"/>
      <c r="D47" s="34"/>
      <c r="E47" s="95" t="s">
        <v>46</v>
      </c>
      <c r="F47" s="73">
        <f>F46</f>
        <v>7350</v>
      </c>
      <c r="G47" s="92"/>
      <c r="H47" s="76"/>
    </row>
    <row r="48" spans="1:8" s="8" customFormat="1">
      <c r="A48" s="9"/>
      <c r="B48" s="19"/>
      <c r="C48" s="9"/>
      <c r="D48" s="34"/>
      <c r="E48" s="64" t="s">
        <v>15</v>
      </c>
      <c r="F48" s="62">
        <f>F47*0.24</f>
        <v>1764</v>
      </c>
      <c r="G48" s="64"/>
      <c r="H48" s="56"/>
    </row>
    <row r="49" spans="1:8">
      <c r="A49" s="24"/>
      <c r="B49" s="24"/>
      <c r="C49" s="38"/>
      <c r="D49" s="38"/>
      <c r="E49" s="38"/>
      <c r="F49" s="112">
        <f>F47+F48</f>
        <v>9114</v>
      </c>
      <c r="G49" s="38"/>
      <c r="H49" s="113"/>
    </row>
    <row r="50" spans="1:8" ht="13.5" thickBot="1">
      <c r="A50" s="24"/>
      <c r="B50" s="24"/>
      <c r="C50" s="38"/>
      <c r="D50" s="38"/>
      <c r="E50" s="104"/>
      <c r="F50" s="111"/>
      <c r="G50" s="104"/>
      <c r="H50" s="105"/>
    </row>
    <row r="51" spans="1:8" ht="14.25" thickTop="1" thickBot="1">
      <c r="A51" s="24"/>
      <c r="B51" s="24"/>
      <c r="C51" s="25"/>
      <c r="D51" s="100"/>
      <c r="E51" s="101" t="s">
        <v>47</v>
      </c>
      <c r="F51" s="102">
        <f>F33+F39+F44+F49</f>
        <v>19460.559999999998</v>
      </c>
      <c r="G51" s="106" t="s">
        <v>48</v>
      </c>
      <c r="H51" s="102">
        <f>H33+H39+H44+H49</f>
        <v>19100.96</v>
      </c>
    </row>
    <row r="52" spans="1:8" ht="28.5" customHeight="1" thickTop="1" thickBot="1">
      <c r="A52" s="24"/>
      <c r="B52" s="24"/>
      <c r="C52" s="38"/>
      <c r="D52" s="36"/>
      <c r="E52" s="103" t="s">
        <v>49</v>
      </c>
      <c r="F52" s="102">
        <f>F31+F37+F42+F47</f>
        <v>15694</v>
      </c>
      <c r="G52" s="107" t="s">
        <v>49</v>
      </c>
      <c r="H52" s="102">
        <f>H31+H37+H42+H47</f>
        <v>15404</v>
      </c>
    </row>
    <row r="53" spans="1:8" ht="14.25" thickTop="1" thickBot="1">
      <c r="A53" s="24"/>
      <c r="B53" s="24"/>
      <c r="C53" s="25"/>
      <c r="D53" s="25"/>
      <c r="E53" s="108"/>
      <c r="F53" s="108"/>
      <c r="G53" s="108"/>
      <c r="H53" s="109"/>
    </row>
    <row r="54" spans="1:8" ht="28.5" customHeight="1" thickTop="1" thickBot="1">
      <c r="A54" s="24"/>
      <c r="B54" s="24"/>
      <c r="C54" s="38"/>
      <c r="D54" s="36"/>
      <c r="E54" s="157" t="s">
        <v>51</v>
      </c>
      <c r="F54" s="158"/>
      <c r="G54" s="159"/>
      <c r="H54" s="110">
        <f>F51+H51</f>
        <v>38561.519999999997</v>
      </c>
    </row>
    <row r="55" spans="1:8" ht="13.5" thickTop="1">
      <c r="A55" s="11"/>
      <c r="B55" s="11"/>
      <c r="C55" s="26"/>
      <c r="D55" s="26"/>
      <c r="E55" s="26"/>
      <c r="F55" s="26"/>
      <c r="G55" s="26"/>
      <c r="H55" s="27"/>
    </row>
    <row r="56" spans="1:8">
      <c r="A56" s="11"/>
      <c r="B56" s="11"/>
      <c r="C56" s="12"/>
      <c r="D56" s="12"/>
      <c r="E56" s="12"/>
      <c r="F56" s="12"/>
      <c r="G56" s="12"/>
      <c r="H56" s="12"/>
    </row>
    <row r="57" spans="1:8">
      <c r="A57" s="11"/>
      <c r="B57" s="11"/>
      <c r="C57" s="12"/>
      <c r="D57" s="12"/>
      <c r="E57" s="12"/>
      <c r="F57" s="12"/>
      <c r="G57" s="12"/>
      <c r="H57" s="12"/>
    </row>
    <row r="58" spans="1:8">
      <c r="A58" s="11"/>
      <c r="B58" s="11"/>
      <c r="C58" s="12"/>
      <c r="D58" s="12"/>
      <c r="E58" s="12"/>
      <c r="F58" s="12"/>
      <c r="G58" s="12"/>
      <c r="H58" s="12"/>
    </row>
    <row r="59" spans="1:8">
      <c r="A59" s="11"/>
      <c r="B59" s="11"/>
      <c r="C59" s="12"/>
      <c r="D59" s="12"/>
      <c r="E59" s="12"/>
      <c r="F59" s="12"/>
      <c r="G59" s="12"/>
      <c r="H59" s="12"/>
    </row>
    <row r="67" ht="70.5" customHeight="1"/>
  </sheetData>
  <sheetProtection selectLockedCells="1" selectUnlockedCells="1"/>
  <mergeCells count="16">
    <mergeCell ref="E54:G54"/>
    <mergeCell ref="A5:B5"/>
    <mergeCell ref="A6:B6"/>
    <mergeCell ref="F6:H10"/>
    <mergeCell ref="A7:B7"/>
    <mergeCell ref="A8:B8"/>
    <mergeCell ref="A9:B9"/>
    <mergeCell ref="A10:B10"/>
    <mergeCell ref="A11:B11"/>
    <mergeCell ref="F11:I11"/>
    <mergeCell ref="B40:E40"/>
    <mergeCell ref="A16:H16"/>
    <mergeCell ref="A12:B12"/>
    <mergeCell ref="A13:B13"/>
    <mergeCell ref="E18:F18"/>
    <mergeCell ref="G18:H18"/>
  </mergeCells>
  <phoneticPr fontId="11" type="noConversion"/>
  <printOptions horizontalCentered="1"/>
  <pageMargins left="0.74791666666666667" right="0.74791666666666667" top="0.38" bottom="0.35416666666666669" header="0.38" footer="0.36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επιχορηγηση β2</vt:lpstr>
      <vt:lpstr>ολα</vt:lpstr>
      <vt:lpstr>'επιχορηγηση β2'!Print_Area</vt:lpstr>
      <vt:lpstr>ολα!Print_Area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cp:lastPrinted>2017-05-04T16:23:11Z</cp:lastPrinted>
  <dcterms:created xsi:type="dcterms:W3CDTF">2017-02-22T08:00:04Z</dcterms:created>
  <dcterms:modified xsi:type="dcterms:W3CDTF">2017-06-15T09:56:12Z</dcterms:modified>
</cp:coreProperties>
</file>